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755" windowWidth="8685" windowHeight="4545" tabRatio="950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09 Top Countries" sheetId="14" r:id="rId14"/>
    <sheet name="US Cumulative PV Installed" sheetId="15" r:id="rId15"/>
    <sheet name="US Cumulative PV (g)" sheetId="16" r:id="rId16"/>
    <sheet name="EU Cumulative PV Installed" sheetId="17" r:id="rId17"/>
    <sheet name="EU Cumulative PV (g)" sheetId="18" r:id="rId18"/>
    <sheet name="World CSP Capacity" sheetId="19" r:id="rId19"/>
    <sheet name="World CSP Capacity (g)" sheetId="20" r:id="rId20"/>
    <sheet name="Solar Water Heater Area" sheetId="21" r:id="rId21"/>
    <sheet name="Solar Water Heater Capacity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3">'2009 Top Countries'!$A$1:$G$24</definedName>
    <definedName name="_xlnm.Print_Area" localSheetId="0">'INDEX'!$A$1:$B$29</definedName>
    <definedName name="_xlnm.Print_Area" localSheetId="4">'PV Prod by Country'!$A$1:$H$26</definedName>
    <definedName name="_xlnm.Print_Area" localSheetId="20">'Solar Water Heater Area'!$A$1:$D$47</definedName>
    <definedName name="_xlnm.Print_Area" localSheetId="21">'Solar Water Heater Capacity'!$A$1:$H$23</definedName>
    <definedName name="_xlnm.Print_Area" localSheetId="6">'US Solar PV Production'!$A$1:$E$45</definedName>
    <definedName name="_xlnm.Print_Area" localSheetId="9">'World PV Installations'!$A$1:$E$21</definedName>
    <definedName name="_xlnm.Print_Area" localSheetId="1">'World Solar PV Production'!$A$1:$E$46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<sst xmlns="http://schemas.openxmlformats.org/spreadsheetml/2006/main" count="204" uniqueCount="101">
  <si>
    <t>World Solar Photovoltaics Production, 1975-2009</t>
  </si>
  <si>
    <t>Year</t>
  </si>
  <si>
    <t>Annual Production</t>
  </si>
  <si>
    <t>Cumulative Production</t>
  </si>
  <si>
    <t>Megawatts</t>
  </si>
  <si>
    <t>Annual Solar Photovoltaics Production by Country, 1995-2009</t>
  </si>
  <si>
    <t>China</t>
  </si>
  <si>
    <t>Japan</t>
  </si>
  <si>
    <t>Taiwan</t>
  </si>
  <si>
    <t>Germany</t>
  </si>
  <si>
    <t>United States</t>
  </si>
  <si>
    <t>Others</t>
  </si>
  <si>
    <t>Total</t>
  </si>
  <si>
    <t>n.a.</t>
  </si>
  <si>
    <t>Notes: n.a. = data not available. Rows may not add to totals due to rounding.</t>
  </si>
  <si>
    <t>Cumulative Installations</t>
  </si>
  <si>
    <t>Italy</t>
  </si>
  <si>
    <t>U.S.</t>
  </si>
  <si>
    <t>Spain</t>
  </si>
  <si>
    <t>World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</si>
  <si>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</si>
  <si>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</si>
  <si>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</si>
  <si>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</si>
  <si>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Czech Republic</t>
  </si>
  <si>
    <t>South Korea</t>
  </si>
  <si>
    <t>Belgium</t>
  </si>
  <si>
    <t>France</t>
  </si>
  <si>
    <t xml:space="preserve">China </t>
  </si>
  <si>
    <t>India</t>
  </si>
  <si>
    <t>Greece</t>
  </si>
  <si>
    <t>World Total</t>
  </si>
  <si>
    <t>Note: Values include both grid-connected and off-grid PV systems.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</si>
  <si>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</si>
  <si>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</si>
  <si>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13;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10-21.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</si>
  <si>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</si>
  <si>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</si>
  <si>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</si>
  <si>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</si>
  <si>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</si>
  <si>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</si>
  <si>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</si>
  <si>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</si>
  <si>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</si>
  <si>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</si>
  <si>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</si>
  <si>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Jordan</t>
  </si>
  <si>
    <t>Turkey</t>
  </si>
  <si>
    <t>Australia</t>
  </si>
  <si>
    <t>Denmark</t>
  </si>
  <si>
    <t>Malta</t>
  </si>
  <si>
    <t>Switzerland</t>
  </si>
  <si>
    <t>Slovenia</t>
  </si>
  <si>
    <t>Luxembourg</t>
  </si>
  <si>
    <t>Sweden</t>
  </si>
  <si>
    <t>New Zealand</t>
  </si>
  <si>
    <t>Portugal</t>
  </si>
  <si>
    <t>Tunisia</t>
  </si>
  <si>
    <t>Netherlands</t>
  </si>
  <si>
    <t>Brazil</t>
  </si>
  <si>
    <t>Slovak Republic</t>
  </si>
  <si>
    <t>Albania</t>
  </si>
  <si>
    <t>Macedonia</t>
  </si>
  <si>
    <t>Ireland</t>
  </si>
  <si>
    <t>Poland</t>
  </si>
  <si>
    <t>South Africa</t>
  </si>
  <si>
    <t>United Kingdom</t>
  </si>
  <si>
    <t>Thermal Megawatts</t>
  </si>
  <si>
    <t>World Installed Concentrating Solar Thermal Power Capacity, 1980-2009</t>
  </si>
  <si>
    <t>Cumulative Installed Solar Water and Space Heating Capacity in Ten Leading Countries and the World, 2008</t>
  </si>
  <si>
    <r>
      <t xml:space="preserve">Note: 2008 is the latest year for which complete data are available. The figure of 1.9 billion square feet of rooftop solar thermal collectors in China given in </t>
    </r>
    <r>
      <rPr>
        <i/>
        <sz val="10"/>
        <rFont val="Arial"/>
        <family val="2"/>
      </rPr>
      <t>World on the Edge</t>
    </r>
    <r>
      <rPr>
        <sz val="10"/>
        <rFont val="Arial"/>
        <family val="2"/>
      </rPr>
      <t xml:space="preserve"> is an estimate for the end of 2009 from Li Junfeng of the Chinese Renewable Energy Industries Association (CREIA). This translates into 134,000 thermal megawatts for China in 2009.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</si>
  <si>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</si>
  <si>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</si>
  <si>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</si>
  <si>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</si>
  <si>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</si>
  <si>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</si>
  <si>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Annual Solar Photovoltaics Production, 1985-2009</t>
  </si>
  <si>
    <t>GRAPH: World Cumulative Solar Photovoltaics Production, 1975-2009</t>
  </si>
  <si>
    <t>GRAPH: Annual Solar Photovoltaics Production in Selected Countries, 1995-2009</t>
  </si>
  <si>
    <t>GRAPH: World Cumulative Solar Photovoltaics Installations, 1998-2009</t>
  </si>
  <si>
    <t>GRAPH: World Installed Concentrating Solar Thermal Power Capacity, 1980-2009</t>
  </si>
  <si>
    <t>Solar Water and Space Heating Area in Selected Countries and the World, Total and Per Person, 2008</t>
  </si>
  <si>
    <t>World Cumulative Solar Photovoltaics Installations, 1998-2009</t>
  </si>
  <si>
    <t>Annual Solar Photovoltaics Installations in Selected Countries and the World, 1998-2009</t>
  </si>
  <si>
    <t>GRAPH: Annual Solar Photovoltaics Installations in Selected Countries, 1998-2009</t>
  </si>
  <si>
    <t>Cumulative Solar Photovoltaics Installations in Ten Leading Countries and the World, 2009</t>
  </si>
  <si>
    <t>Cumulative Solar Photovoltaics Installations in the European Union, 1998-2009</t>
  </si>
  <si>
    <r>
      <t xml:space="preserve">This is part of a supporting dataset for Lester R. Brown, </t>
    </r>
    <r>
      <rPr>
        <b/>
        <sz val="10"/>
        <rFont val="Arial"/>
        <family val="0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</si>
  <si>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Cumulative Solar Photovoltaics Installations in the European Union, 1998-2009</t>
  </si>
  <si>
    <t>Cumulative Solar Photovoltaics Installations in the United States, 1998-2009</t>
  </si>
  <si>
    <t>GRAPH: Cumulative Solar Photovoltaics Installations in the United States, 1998-2009</t>
  </si>
  <si>
    <t>Solar Photovoltaics Production in the United States, 1976-2009</t>
  </si>
  <si>
    <t>GRAPH: Annual Solar Photovoltaics Production in the United States, 1985-2009</t>
  </si>
  <si>
    <t>GRAPH: Cumulative Solar Photovoltaics Production in the United States, 1976-2009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</si>
  <si>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</si>
  <si>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</si>
  <si>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</si>
  <si>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Reese Tisdale, "Solar CSP Developers...Friends or Foes," presentation at CSP Today 2008, San Francisco, CA, 29 January 2008; </t>
    </r>
    <r>
      <rPr>
        <sz val="10"/>
        <rFont val="Arial"/>
        <family val="2"/>
      </rPr>
      <t>IHS Emerging Energy Research, "Global Concentrated Solar Power Markets and Strategies: 2010-2025," study announcement (Cambridge, MA: April 2010).</t>
    </r>
  </si>
  <si>
    <t>World on the Edge - Energy Data - Solar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</si>
</sst>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2" fillId="0" borderId="0" xfId="57" applyFont="1" applyAlignment="1" applyProtection="1">
      <alignment horizontal="left"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30" fillId="0" borderId="0" xfId="0" applyFont="1" applyAlignment="1">
      <alignment horizontal="left" indent="2"/>
    </xf>
    <xf numFmtId="2" fontId="2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3" fillId="0" borderId="0" xfId="53" applyAlignment="1" applyProtection="1">
      <alignment horizontal="left" wrapText="1"/>
      <protection/>
    </xf>
    <xf numFmtId="0" fontId="13" fillId="0" borderId="0" xfId="53" applyAlignment="1">
      <alignment/>
    </xf>
    <xf numFmtId="0" fontId="13" fillId="0" borderId="0" xfId="53" applyFont="1" applyAlignment="1">
      <alignment/>
    </xf>
    <xf numFmtId="0" fontId="13" fillId="0" borderId="0" xfId="53" applyFont="1" applyAlignment="1">
      <alignment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Fill="1" applyBorder="1" applyAlignment="1">
      <alignment horizontal="right"/>
    </xf>
    <xf numFmtId="0" fontId="13" fillId="0" borderId="0" xfId="53" applyFill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5654806"/>
        <c:axId val="6403615"/>
      </c:barChart>
      <c:catAx>
        <c:axId val="5654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3615"/>
        <c:crosses val="autoZero"/>
        <c:auto val="1"/>
        <c:lblOffset val="100"/>
        <c:tickLblSkip val="3"/>
        <c:noMultiLvlLbl val="0"/>
      </c:catAx>
      <c:valAx>
        <c:axId val="640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4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Power Capacity,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CSP Capacity'!$B$6:$B$35</c:f>
              <c:numCache>
                <c:ptCount val="30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431</c:v>
                </c:pt>
                <c:pt idx="28">
                  <c:v>430</c:v>
                </c:pt>
                <c:pt idx="29">
                  <c:v>649</c:v>
                </c:pt>
              </c:numCache>
            </c:numRef>
          </c:yVal>
          <c:smooth val="1"/>
        </c:ser>
        <c:axId val="35594820"/>
        <c:axId val="60079477"/>
      </c:scatterChart>
      <c:valAx>
        <c:axId val="3559482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79477"/>
        <c:crosses val="autoZero"/>
        <c:crossBetween val="midCat"/>
        <c:dispUnits/>
      </c:valAx>
      <c:valAx>
        <c:axId val="60079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94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16138132"/>
        <c:axId val="8469125"/>
      </c:scatterChart>
      <c:valAx>
        <c:axId val="16138132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69125"/>
        <c:crosses val="autoZero"/>
        <c:crossBetween val="midCat"/>
        <c:dispUnits/>
      </c:valAx>
      <c:valAx>
        <c:axId val="8469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38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42989762"/>
        <c:axId val="21995995"/>
      </c:scatterChart>
      <c:valAx>
        <c:axId val="42989762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95995"/>
        <c:crosses val="autoZero"/>
        <c:crossBetween val="midCat"/>
        <c:dispUnits/>
        <c:majorUnit val="3"/>
      </c:valAx>
      <c:valAx>
        <c:axId val="21995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89762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17512480"/>
        <c:axId val="26335649"/>
      </c:barChart>
      <c:catAx>
        <c:axId val="17512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35649"/>
        <c:crosses val="autoZero"/>
        <c:auto val="1"/>
        <c:lblOffset val="100"/>
        <c:tickLblSkip val="3"/>
        <c:noMultiLvlLbl val="0"/>
      </c:catAx>
      <c:valAx>
        <c:axId val="26335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12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6819118"/>
        <c:axId val="21539671"/>
      </c:scatterChart>
      <c:valAx>
        <c:axId val="6819118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39671"/>
        <c:crosses val="autoZero"/>
        <c:crossBetween val="midCat"/>
        <c:dispUnits/>
        <c:majorUnit val="5"/>
      </c:valAx>
      <c:valAx>
        <c:axId val="21539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191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025"/>
          <c:h val="0.766"/>
        </c:manualLayout>
      </c:layout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'World PV Installations'!$B$6:$B$17</c:f>
              <c:numCache>
                <c:ptCount val="12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2229</c:v>
                </c:pt>
                <c:pt idx="5">
                  <c:v>2823</c:v>
                </c:pt>
                <c:pt idx="6">
                  <c:v>3924</c:v>
                </c:pt>
                <c:pt idx="7">
                  <c:v>5323</c:v>
                </c:pt>
                <c:pt idx="8">
                  <c:v>6929</c:v>
                </c:pt>
                <c:pt idx="9">
                  <c:v>9360</c:v>
                </c:pt>
                <c:pt idx="10">
                  <c:v>15677</c:v>
                </c:pt>
                <c:pt idx="11">
                  <c:v>22893</c:v>
                </c:pt>
              </c:numCache>
            </c:numRef>
          </c:yVal>
          <c:smooth val="1"/>
        </c:ser>
        <c:axId val="11580268"/>
        <c:axId val="16325757"/>
      </c:scatterChart>
      <c:valAx>
        <c:axId val="11580268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6325757"/>
        <c:crosses val="autoZero"/>
        <c:crossBetween val="midCat"/>
        <c:dispUnits/>
      </c:valAx>
      <c:valAx>
        <c:axId val="16325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1580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10908250"/>
        <c:axId val="7589523"/>
      </c:scatterChart>
      <c:valAx>
        <c:axId val="10908250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589523"/>
        <c:crosses val="autoZero"/>
        <c:crossBetween val="midCat"/>
        <c:dispUnits/>
      </c:valAx>
      <c:valAx>
        <c:axId val="758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9082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
United States,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'US Cumulative PV Installed'!$B$6:$B$17</c:f>
              <c:numCache>
                <c:ptCount val="12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  <c:pt idx="11">
                  <c:v>1650</c:v>
                </c:pt>
              </c:numCache>
            </c:numRef>
          </c:yVal>
          <c:smooth val="0"/>
        </c:ser>
        <c:axId val="31554936"/>
        <c:axId val="7560985"/>
      </c:scatterChart>
      <c:valAx>
        <c:axId val="31554936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60985"/>
        <c:crosses val="autoZero"/>
        <c:crossBetween val="midCat"/>
        <c:dispUnits/>
      </c:valAx>
      <c:valAx>
        <c:axId val="756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554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Cumulative PV Installed'!$B$6:$B$17</c:f>
              <c:numCache>
                <c:ptCount val="12"/>
                <c:pt idx="0">
                  <c:v>147</c:v>
                </c:pt>
                <c:pt idx="1">
                  <c:v>165</c:v>
                </c:pt>
                <c:pt idx="2">
                  <c:v>189</c:v>
                </c:pt>
                <c:pt idx="3">
                  <c:v>286</c:v>
                </c:pt>
                <c:pt idx="4">
                  <c:v>422</c:v>
                </c:pt>
                <c:pt idx="5">
                  <c:v>633</c:v>
                </c:pt>
                <c:pt idx="6">
                  <c:v>1319</c:v>
                </c:pt>
                <c:pt idx="7">
                  <c:v>2303</c:v>
                </c:pt>
                <c:pt idx="8">
                  <c:v>3282</c:v>
                </c:pt>
                <c:pt idx="9">
                  <c:v>5088</c:v>
                </c:pt>
                <c:pt idx="10">
                  <c:v>10340</c:v>
                </c:pt>
                <c:pt idx="11">
                  <c:v>15958</c:v>
                </c:pt>
              </c:numCache>
            </c:numRef>
          </c:yVal>
          <c:smooth val="1"/>
        </c:ser>
        <c:axId val="31183942"/>
        <c:axId val="2738063"/>
      </c:scatterChart>
      <c:valAx>
        <c:axId val="31183942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8063"/>
        <c:crosses val="autoZero"/>
        <c:crossBetween val="midCat"/>
        <c:dispUnits/>
      </c:valAx>
      <c:valAx>
        <c:axId val="2738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839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0.13725</cdr:y>
    </cdr:from>
    <cdr:to>
      <cdr:x>0.9885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6858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0.1355</cdr:y>
    </cdr:from>
    <cdr:to>
      <cdr:x>1</cdr:x>
      <cdr:y>0.8765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76275"/>
          <a:ext cx="1714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0.13925</cdr:y>
    </cdr:from>
    <cdr:to>
      <cdr:x>0.995</cdr:x>
      <cdr:y>0.87675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00390625" style="0" customWidth="1"/>
  </cols>
  <sheetData>
    <row r="1" ht="12.75">
      <c r="A1" s="40" t="s">
        <v>100</v>
      </c>
    </row>
    <row r="3" ht="12.75">
      <c r="A3" s="137" t="s">
        <v>0</v>
      </c>
    </row>
    <row r="4" ht="12.75">
      <c r="A4" t="s">
        <v>78</v>
      </c>
    </row>
    <row r="5" ht="14.25" customHeight="1">
      <c r="A5" s="73" t="s">
        <v>79</v>
      </c>
    </row>
    <row r="6" ht="12.75">
      <c r="A6" s="137" t="s">
        <v>5</v>
      </c>
    </row>
    <row r="7" ht="12.75">
      <c r="A7" s="73" t="s">
        <v>80</v>
      </c>
    </row>
    <row r="8" ht="12.75">
      <c r="A8" s="139" t="s">
        <v>93</v>
      </c>
    </row>
    <row r="9" ht="12.75">
      <c r="A9" s="73" t="s">
        <v>94</v>
      </c>
    </row>
    <row r="10" ht="12.75">
      <c r="A10" s="73" t="s">
        <v>95</v>
      </c>
    </row>
    <row r="11" ht="12.75">
      <c r="A11" s="139" t="s">
        <v>84</v>
      </c>
    </row>
    <row r="12" ht="12.75">
      <c r="A12" s="73" t="s">
        <v>81</v>
      </c>
    </row>
    <row r="13" ht="15" customHeight="1">
      <c r="A13" s="139" t="s">
        <v>85</v>
      </c>
    </row>
    <row r="14" ht="15" customHeight="1">
      <c r="A14" s="73" t="s">
        <v>86</v>
      </c>
    </row>
    <row r="15" ht="12.75">
      <c r="A15" s="138" t="s">
        <v>87</v>
      </c>
    </row>
    <row r="16" ht="12.75">
      <c r="A16" s="137" t="s">
        <v>91</v>
      </c>
    </row>
    <row r="17" ht="12.75">
      <c r="A17" t="s">
        <v>92</v>
      </c>
    </row>
    <row r="18" ht="12.75">
      <c r="A18" s="137" t="s">
        <v>88</v>
      </c>
    </row>
    <row r="19" ht="12.75">
      <c r="A19" t="s">
        <v>90</v>
      </c>
    </row>
    <row r="20" ht="12.75">
      <c r="A20" s="147" t="s">
        <v>69</v>
      </c>
    </row>
    <row r="21" ht="12.75">
      <c r="A21" s="116" t="s">
        <v>82</v>
      </c>
    </row>
    <row r="22" ht="12.75">
      <c r="A22" s="138" t="s">
        <v>83</v>
      </c>
    </row>
    <row r="23" ht="12.75">
      <c r="A23" s="137" t="s">
        <v>70</v>
      </c>
    </row>
    <row r="26" ht="12.75">
      <c r="A26" s="131" t="s">
        <v>75</v>
      </c>
    </row>
    <row r="27" ht="12.75">
      <c r="A27" s="136" t="s">
        <v>76</v>
      </c>
    </row>
    <row r="28" ht="12.75">
      <c r="A28" s="131"/>
    </row>
    <row r="29" ht="40.5" customHeight="1">
      <c r="A29" s="142" t="s">
        <v>77</v>
      </c>
    </row>
  </sheetData>
  <hyperlinks>
    <hyperlink ref="A27" r:id="rId1" display="http://www.earth-policy.org/books/wote/wote_data"/>
    <hyperlink ref="A3" location="'World Solar PV Production'!A1" display="World Solar Photovoltaics Production, 1975-2009"/>
    <hyperlink ref="A6" location="'PV Prod by Country'!A1" display="Annual Solar Photovoltaics Production by Country, 1995-2009"/>
    <hyperlink ref="A18" location="'EU Cumulative PV Installed'!A1" display="Cumulative Solar Photovoltaics Installations in the European Union, 1998-2009"/>
    <hyperlink ref="A8" location="'US Solar PV Production'!A1" display="U.S. Solar Photovoltaics Production, 1976-2009"/>
    <hyperlink ref="A11" location="'World PV Installations'!A1" display="World Solar Photovoltaics Installations, 1998-2009"/>
    <hyperlink ref="A13" location="'Annual PV Installed by Country'!A1" display="Annual Installed Solar Photovoltaics Capacity in Selected Countries and the World, 1998-2009"/>
    <hyperlink ref="A15" location="'2009 Top Countries'!A1" display="Cumulative and Newly-Installed Solar Photovoltaics Capacity in Ten Leading Countries and the World, 2009"/>
    <hyperlink ref="A20" location="'World CSP Capacity'!A1" display="World Installed Concentrating Solar Thermal Power Capacity, 1980-2009"/>
    <hyperlink ref="A22" location="'Solar Water Heater Area'!A1" display="Solar Water and Space Heating Area in Select Countries and the World, Total and Per Person, 2008"/>
    <hyperlink ref="A23" location="'Solar Water Heater Capacity'!A1" display="Cumulative Installed Solar Water and Space Heating Capacity in Ten Leading Countries and the World, 2008"/>
    <hyperlink ref="A16" location="'US Cumulative PV Installed'!A1" display="Cumulative Solar Photovoltaics Installations in the United States, 1998-2009"/>
  </hyperlinks>
  <printOptions/>
  <pageMargins left="0.75" right="0.75" top="1" bottom="1" header="0.5" footer="0.5"/>
  <pageSetup horizontalDpi="600" verticalDpi="600" orientation="portrait" scale="9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4" customWidth="1"/>
  </cols>
  <sheetData>
    <row r="1" ht="12.75">
      <c r="A1" s="40" t="s">
        <v>69</v>
      </c>
    </row>
    <row r="3" spans="1:2" ht="25.5">
      <c r="A3" s="111" t="s">
        <v>1</v>
      </c>
      <c r="B3" s="110" t="s">
        <v>23</v>
      </c>
    </row>
    <row r="4" ht="12.75">
      <c r="B4" s="14" t="s">
        <v>4</v>
      </c>
    </row>
    <row r="6" spans="1:2" ht="12.75">
      <c r="A6" s="65">
        <v>1980</v>
      </c>
      <c r="B6" s="18">
        <v>1</v>
      </c>
    </row>
    <row r="7" spans="1:2" ht="12.75">
      <c r="A7" s="65">
        <v>1981</v>
      </c>
      <c r="B7" s="18">
        <v>3</v>
      </c>
    </row>
    <row r="8" spans="1:2" ht="12.75">
      <c r="A8" s="65">
        <v>1982</v>
      </c>
      <c r="B8" s="18">
        <v>13</v>
      </c>
    </row>
    <row r="9" spans="1:2" ht="12.75">
      <c r="A9" s="65">
        <v>1983</v>
      </c>
      <c r="B9" s="18">
        <v>16.7</v>
      </c>
    </row>
    <row r="10" spans="1:2" ht="12.75">
      <c r="A10" s="65">
        <v>1984</v>
      </c>
      <c r="B10" s="18">
        <v>17.45</v>
      </c>
    </row>
    <row r="11" spans="1:2" ht="12.75">
      <c r="A11" s="65">
        <v>1985</v>
      </c>
      <c r="B11" s="18">
        <v>33.05</v>
      </c>
    </row>
    <row r="12" spans="1:2" ht="12.75">
      <c r="A12" s="65">
        <v>1986</v>
      </c>
      <c r="B12" s="18">
        <v>61.3</v>
      </c>
    </row>
    <row r="13" spans="1:2" ht="12.75">
      <c r="A13" s="65">
        <v>1987</v>
      </c>
      <c r="B13" s="18">
        <v>118.8</v>
      </c>
    </row>
    <row r="14" spans="1:2" ht="12.75">
      <c r="A14" s="65">
        <v>1988</v>
      </c>
      <c r="B14" s="18">
        <v>148.8</v>
      </c>
    </row>
    <row r="15" spans="1:2" ht="12.75">
      <c r="A15" s="65">
        <v>1989</v>
      </c>
      <c r="B15" s="18">
        <v>198.8</v>
      </c>
    </row>
    <row r="16" spans="1:2" ht="12.75">
      <c r="A16" s="65">
        <v>1990</v>
      </c>
      <c r="B16" s="18">
        <v>273.8</v>
      </c>
    </row>
    <row r="17" spans="1:2" ht="12.75">
      <c r="A17" s="65">
        <v>1991</v>
      </c>
      <c r="B17" s="18">
        <v>353.8</v>
      </c>
    </row>
    <row r="18" spans="1:2" ht="12.75">
      <c r="A18" s="65">
        <v>1992</v>
      </c>
      <c r="B18" s="18">
        <v>356.3</v>
      </c>
    </row>
    <row r="19" spans="1:2" ht="12.75">
      <c r="A19" s="65">
        <v>1993</v>
      </c>
      <c r="B19" s="18">
        <v>356.3</v>
      </c>
    </row>
    <row r="20" spans="1:2" ht="12.75">
      <c r="A20" s="65">
        <v>1994</v>
      </c>
      <c r="B20" s="18">
        <v>356.3</v>
      </c>
    </row>
    <row r="21" spans="1:2" ht="12.75">
      <c r="A21" s="65">
        <v>1995</v>
      </c>
      <c r="B21" s="18">
        <v>356.3</v>
      </c>
    </row>
    <row r="22" spans="1:2" ht="12.75">
      <c r="A22" s="65">
        <v>1996</v>
      </c>
      <c r="B22" s="18">
        <v>366.3</v>
      </c>
    </row>
    <row r="23" spans="1:2" ht="12.75">
      <c r="A23" s="65">
        <v>1997</v>
      </c>
      <c r="B23" s="18">
        <v>366.3</v>
      </c>
    </row>
    <row r="24" spans="1:2" ht="12.75">
      <c r="A24" s="65">
        <v>1998</v>
      </c>
      <c r="B24" s="18">
        <v>366.3</v>
      </c>
    </row>
    <row r="25" spans="1:2" ht="12.75">
      <c r="A25" s="65">
        <v>1999</v>
      </c>
      <c r="B25" s="18">
        <v>366.3</v>
      </c>
    </row>
    <row r="26" spans="1:2" ht="12.75">
      <c r="A26" s="65">
        <v>2000</v>
      </c>
      <c r="B26" s="18">
        <v>356.3</v>
      </c>
    </row>
    <row r="27" spans="1:2" ht="12.75">
      <c r="A27" s="65">
        <v>2001</v>
      </c>
      <c r="B27" s="18">
        <v>356.3</v>
      </c>
    </row>
    <row r="28" spans="1:2" ht="12.75">
      <c r="A28" s="65">
        <v>2002</v>
      </c>
      <c r="B28" s="18">
        <v>356.3</v>
      </c>
    </row>
    <row r="29" spans="1:2" ht="12.75">
      <c r="A29" s="65">
        <v>2003</v>
      </c>
      <c r="B29" s="18">
        <v>356.3</v>
      </c>
    </row>
    <row r="30" spans="1:2" ht="12.75">
      <c r="A30" s="65">
        <v>2004</v>
      </c>
      <c r="B30" s="18">
        <v>356.3</v>
      </c>
    </row>
    <row r="31" spans="1:2" ht="12.75">
      <c r="A31" s="65">
        <v>2005</v>
      </c>
      <c r="B31" s="18">
        <v>356.3</v>
      </c>
    </row>
    <row r="32" spans="1:2" ht="12.75">
      <c r="A32" s="65">
        <v>2006</v>
      </c>
      <c r="B32" s="18">
        <v>357.3</v>
      </c>
    </row>
    <row r="33" spans="1:2" ht="12.75">
      <c r="A33" s="118">
        <v>2007</v>
      </c>
      <c r="B33" s="146">
        <v>431</v>
      </c>
    </row>
    <row r="34" spans="1:2" ht="12.75">
      <c r="A34" s="118">
        <v>2008</v>
      </c>
      <c r="B34" s="146">
        <v>430</v>
      </c>
    </row>
    <row r="35" spans="1:2" ht="12.75">
      <c r="A35" s="63">
        <v>2009</v>
      </c>
      <c r="B35" s="129">
        <v>649</v>
      </c>
    </row>
    <row r="37" spans="1:8" ht="144" customHeight="1">
      <c r="A37" s="150" t="s">
        <v>99</v>
      </c>
      <c r="B37" s="150"/>
      <c r="C37" s="150"/>
      <c r="D37" s="150"/>
      <c r="E37" s="150"/>
      <c r="F37" s="150"/>
      <c r="G37" s="150"/>
      <c r="H37" s="150"/>
    </row>
    <row r="38" spans="1:8" ht="12.75">
      <c r="A38" s="143"/>
      <c r="B38" s="145"/>
      <c r="C38" s="143"/>
      <c r="D38" s="143"/>
      <c r="E38" s="143"/>
      <c r="F38" s="143"/>
      <c r="G38" s="143"/>
      <c r="H38" s="143"/>
    </row>
    <row r="39" spans="1:8" ht="51.75" customHeight="1">
      <c r="A39" s="150" t="s">
        <v>36</v>
      </c>
      <c r="B39" s="150"/>
      <c r="C39" s="150"/>
      <c r="D39" s="150"/>
      <c r="E39" s="150"/>
      <c r="F39" s="150"/>
      <c r="G39" s="150"/>
      <c r="H39" s="150"/>
    </row>
  </sheetData>
  <mergeCells count="2">
    <mergeCell ref="A37:H37"/>
    <mergeCell ref="A39:H39"/>
  </mergeCells>
  <printOptions/>
  <pageMargins left="0.75" right="0.75" top="1" bottom="1" header="0.5" footer="0.5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23.57421875" style="14" customWidth="1"/>
    <col min="4" max="4" width="25.57421875" style="14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57" t="s">
        <v>83</v>
      </c>
      <c r="B1" s="157"/>
      <c r="C1" s="157"/>
      <c r="D1" s="157"/>
    </row>
    <row r="3" spans="1:4" ht="12.75">
      <c r="A3" s="111" t="s">
        <v>22</v>
      </c>
      <c r="B3" s="64" t="s">
        <v>37</v>
      </c>
      <c r="C3" s="64" t="s">
        <v>38</v>
      </c>
      <c r="D3" s="64" t="s">
        <v>39</v>
      </c>
    </row>
    <row r="4" spans="2:4" ht="12.75">
      <c r="B4" s="130" t="s">
        <v>40</v>
      </c>
      <c r="C4" s="14" t="s">
        <v>41</v>
      </c>
      <c r="D4" s="75" t="s">
        <v>42</v>
      </c>
    </row>
    <row r="6" spans="1:7" ht="12.75">
      <c r="A6" s="131" t="s">
        <v>43</v>
      </c>
      <c r="B6" s="45">
        <v>803.52</v>
      </c>
      <c r="C6" s="22">
        <v>862.434</v>
      </c>
      <c r="D6" s="132">
        <f aca="true" t="shared" si="0" ref="D6:D41">B6/C6</f>
        <v>0.9316886857429091</v>
      </c>
      <c r="E6" s="133"/>
      <c r="G6" s="19"/>
    </row>
    <row r="7" spans="1:7" ht="12.75">
      <c r="A7" s="131" t="s">
        <v>44</v>
      </c>
      <c r="B7" s="45">
        <v>3772.878</v>
      </c>
      <c r="C7" s="22">
        <v>7051.381</v>
      </c>
      <c r="D7" s="120">
        <f t="shared" si="0"/>
        <v>0.5350551898982625</v>
      </c>
      <c r="E7" s="133"/>
      <c r="G7" s="19"/>
    </row>
    <row r="8" spans="1:7" ht="12.75">
      <c r="A8" s="131" t="s">
        <v>45</v>
      </c>
      <c r="B8" s="45">
        <v>3340.244</v>
      </c>
      <c r="C8" s="22">
        <v>8337.3</v>
      </c>
      <c r="D8" s="120">
        <f t="shared" si="0"/>
        <v>0.40063857603780606</v>
      </c>
      <c r="E8" s="133"/>
      <c r="G8" s="19"/>
    </row>
    <row r="9" spans="1:7" ht="12.75">
      <c r="A9" s="131" t="s">
        <v>30</v>
      </c>
      <c r="B9" s="45">
        <v>3870</v>
      </c>
      <c r="C9" s="22">
        <v>11137.033</v>
      </c>
      <c r="D9" s="120">
        <f t="shared" si="0"/>
        <v>0.3474893178461445</v>
      </c>
      <c r="E9" s="133"/>
      <c r="G9" s="19"/>
    </row>
    <row r="10" spans="1:7" ht="12.75">
      <c r="A10" s="131" t="s">
        <v>46</v>
      </c>
      <c r="B10" s="45">
        <v>82.104</v>
      </c>
      <c r="C10" s="22">
        <v>255.203</v>
      </c>
      <c r="D10" s="120">
        <f t="shared" si="0"/>
        <v>0.32172035595192844</v>
      </c>
      <c r="E10" s="133"/>
      <c r="G10" s="19"/>
    </row>
    <row r="11" spans="1:7" ht="12.75">
      <c r="A11" s="131" t="s">
        <v>47</v>
      </c>
      <c r="B11" s="45">
        <v>893.065</v>
      </c>
      <c r="C11" s="22">
        <v>6135.58</v>
      </c>
      <c r="D11" s="120">
        <f t="shared" si="0"/>
        <v>0.1455551064447045</v>
      </c>
      <c r="E11" s="133"/>
      <c r="G11" s="19"/>
    </row>
    <row r="12" spans="1:7" ht="12.75">
      <c r="A12" s="131" t="s">
        <v>48</v>
      </c>
      <c r="B12" s="45">
        <v>10636.8</v>
      </c>
      <c r="C12" s="22">
        <v>73914.26</v>
      </c>
      <c r="D12" s="120">
        <f t="shared" si="0"/>
        <v>0.14390727851432186</v>
      </c>
      <c r="E12" s="133"/>
      <c r="G12" s="19"/>
    </row>
    <row r="13" spans="1:7" ht="12.75">
      <c r="A13" s="131" t="s">
        <v>9</v>
      </c>
      <c r="B13" s="45">
        <v>10318.154</v>
      </c>
      <c r="C13" s="22">
        <v>82264.266</v>
      </c>
      <c r="D13" s="120">
        <f t="shared" si="0"/>
        <v>0.1254269259510563</v>
      </c>
      <c r="E13" s="133"/>
      <c r="G13" s="19"/>
    </row>
    <row r="14" spans="1:7" ht="12.75">
      <c r="A14" s="131" t="s">
        <v>6</v>
      </c>
      <c r="B14" s="45">
        <v>150000</v>
      </c>
      <c r="C14" s="22">
        <v>1337411.176</v>
      </c>
      <c r="D14" s="120">
        <f t="shared" si="0"/>
        <v>0.11215698110780555</v>
      </c>
      <c r="E14" s="133"/>
      <c r="G14" s="19"/>
    </row>
    <row r="15" spans="1:7" ht="12.75">
      <c r="A15" s="131" t="s">
        <v>49</v>
      </c>
      <c r="B15" s="45">
        <v>1998</v>
      </c>
      <c r="C15" s="22">
        <v>21074.38</v>
      </c>
      <c r="D15" s="132">
        <f t="shared" si="0"/>
        <v>0.09480705956711419</v>
      </c>
      <c r="E15" s="133"/>
      <c r="G15" s="19"/>
    </row>
    <row r="16" spans="1:7" ht="12.75">
      <c r="A16" s="131" t="s">
        <v>51</v>
      </c>
      <c r="B16" s="45">
        <v>33.946</v>
      </c>
      <c r="C16" s="22">
        <v>407.459</v>
      </c>
      <c r="D16" s="120">
        <f t="shared" si="0"/>
        <v>0.08331144974095553</v>
      </c>
      <c r="E16" s="133"/>
      <c r="G16" s="19"/>
    </row>
    <row r="17" spans="1:7" ht="12.75">
      <c r="A17" s="131" t="s">
        <v>50</v>
      </c>
      <c r="B17" s="45">
        <v>413.05</v>
      </c>
      <c r="C17" s="22">
        <v>5458.205</v>
      </c>
      <c r="D17" s="120">
        <f t="shared" si="0"/>
        <v>0.07567506167320576</v>
      </c>
      <c r="E17" s="133"/>
      <c r="G17" s="19"/>
    </row>
    <row r="18" spans="1:7" ht="12.75">
      <c r="A18" s="131" t="s">
        <v>8</v>
      </c>
      <c r="B18" s="45">
        <v>1695.827</v>
      </c>
      <c r="C18" s="22">
        <v>23000</v>
      </c>
      <c r="D18" s="132">
        <f t="shared" si="0"/>
        <v>0.07373160869565218</v>
      </c>
      <c r="E18" s="133"/>
      <c r="G18" s="19"/>
    </row>
    <row r="19" spans="1:7" ht="12.75">
      <c r="A19" s="131" t="s">
        <v>52</v>
      </c>
      <c r="B19" s="45">
        <v>539.91</v>
      </c>
      <c r="C19" s="22">
        <v>7541.301</v>
      </c>
      <c r="D19" s="120">
        <f t="shared" si="0"/>
        <v>0.07159374755098621</v>
      </c>
      <c r="E19" s="133"/>
      <c r="G19" s="19"/>
    </row>
    <row r="20" spans="1:7" ht="12.75">
      <c r="A20" s="131" t="s">
        <v>53</v>
      </c>
      <c r="B20" s="45">
        <v>122.698</v>
      </c>
      <c r="C20" s="22">
        <v>2015.124</v>
      </c>
      <c r="D20" s="132">
        <f t="shared" si="0"/>
        <v>0.06088856070395668</v>
      </c>
      <c r="E20" s="133"/>
      <c r="G20" s="19"/>
    </row>
    <row r="21" spans="1:7" ht="12.75">
      <c r="A21" s="131" t="s">
        <v>7</v>
      </c>
      <c r="B21" s="45">
        <v>5873.644</v>
      </c>
      <c r="C21" s="22">
        <v>127293.092</v>
      </c>
      <c r="D21" s="120">
        <f t="shared" si="0"/>
        <v>0.04614267677620715</v>
      </c>
      <c r="E21" s="133"/>
      <c r="G21" s="19"/>
    </row>
    <row r="22" spans="1:7" ht="12.75">
      <c r="A22" s="131" t="s">
        <v>54</v>
      </c>
      <c r="B22" s="45">
        <v>21.6</v>
      </c>
      <c r="C22" s="22">
        <v>480.602</v>
      </c>
      <c r="D22" s="120">
        <f t="shared" si="0"/>
        <v>0.04494363319336999</v>
      </c>
      <c r="E22" s="133"/>
      <c r="G22" s="19"/>
    </row>
    <row r="23" spans="1:7" ht="12.75">
      <c r="A23" s="131" t="s">
        <v>18</v>
      </c>
      <c r="B23" s="45">
        <v>1555.2</v>
      </c>
      <c r="C23" s="22">
        <v>44486.403</v>
      </c>
      <c r="D23" s="120">
        <f t="shared" si="0"/>
        <v>0.03495899634771551</v>
      </c>
      <c r="E23" s="133"/>
      <c r="G23" s="19"/>
    </row>
    <row r="24" spans="1:7" ht="12.75">
      <c r="A24" s="131" t="s">
        <v>57</v>
      </c>
      <c r="B24" s="45">
        <v>352.831</v>
      </c>
      <c r="C24" s="22">
        <v>10677.039</v>
      </c>
      <c r="D24" s="120">
        <f t="shared" si="0"/>
        <v>0.03304577233444591</v>
      </c>
      <c r="E24" s="133"/>
      <c r="G24" s="19"/>
    </row>
    <row r="25" spans="1:7" ht="12.75">
      <c r="A25" s="131" t="s">
        <v>56</v>
      </c>
      <c r="B25" s="45">
        <v>128.006</v>
      </c>
      <c r="C25" s="22">
        <v>4230.004</v>
      </c>
      <c r="D25" s="120">
        <f t="shared" si="0"/>
        <v>0.030261437105024016</v>
      </c>
      <c r="E25" s="133"/>
      <c r="G25" s="19"/>
    </row>
    <row r="26" spans="1:7" ht="12.75">
      <c r="A26" s="131" t="s">
        <v>55</v>
      </c>
      <c r="B26" s="45">
        <v>276</v>
      </c>
      <c r="C26" s="22">
        <v>9204.6</v>
      </c>
      <c r="D26" s="132">
        <f t="shared" si="0"/>
        <v>0.029985007496251874</v>
      </c>
      <c r="E26" s="133"/>
      <c r="G26" s="19"/>
    </row>
    <row r="27" spans="1:7" ht="12.75">
      <c r="A27" s="131" t="s">
        <v>27</v>
      </c>
      <c r="B27" s="45">
        <v>1765.92</v>
      </c>
      <c r="C27" s="22">
        <v>62036.001</v>
      </c>
      <c r="D27" s="132">
        <f t="shared" si="0"/>
        <v>0.02846605151096055</v>
      </c>
      <c r="E27" s="133"/>
      <c r="G27" s="19"/>
    </row>
    <row r="28" spans="1:7" ht="12.75">
      <c r="A28" s="131" t="s">
        <v>58</v>
      </c>
      <c r="B28" s="45">
        <v>286.08</v>
      </c>
      <c r="C28" s="22">
        <v>10169.247</v>
      </c>
      <c r="D28" s="120">
        <f t="shared" si="0"/>
        <v>0.02813187643096878</v>
      </c>
      <c r="E28" s="133"/>
      <c r="G28" s="19"/>
    </row>
    <row r="29" spans="1:7" ht="12.75">
      <c r="A29" s="131" t="s">
        <v>16</v>
      </c>
      <c r="B29" s="45">
        <v>1449.6</v>
      </c>
      <c r="C29" s="22">
        <v>59603.706</v>
      </c>
      <c r="D29" s="132">
        <f t="shared" si="0"/>
        <v>0.024320635364519113</v>
      </c>
      <c r="E29" s="133"/>
      <c r="G29" s="19"/>
    </row>
    <row r="30" spans="1:7" ht="12.75">
      <c r="A30" s="131" t="s">
        <v>26</v>
      </c>
      <c r="B30" s="45">
        <v>227.633</v>
      </c>
      <c r="C30" s="22">
        <v>10590.379</v>
      </c>
      <c r="D30" s="132">
        <f t="shared" si="0"/>
        <v>0.02149432045821967</v>
      </c>
      <c r="E30" s="133"/>
      <c r="G30" s="19"/>
    </row>
    <row r="31" spans="1:7" ht="12.75">
      <c r="A31" s="131" t="s">
        <v>59</v>
      </c>
      <c r="B31" s="45">
        <v>342.926</v>
      </c>
      <c r="C31" s="22">
        <v>16527.627</v>
      </c>
      <c r="D31" s="132">
        <f t="shared" si="0"/>
        <v>0.020748653149057633</v>
      </c>
      <c r="E31" s="133"/>
      <c r="G31" s="19"/>
    </row>
    <row r="32" spans="1:7" ht="12.75">
      <c r="A32" s="131" t="s">
        <v>61</v>
      </c>
      <c r="B32" s="45">
        <v>107.246</v>
      </c>
      <c r="C32" s="22">
        <v>5399.805</v>
      </c>
      <c r="D32" s="120">
        <f t="shared" si="0"/>
        <v>0.019861087576310624</v>
      </c>
      <c r="E32" s="133"/>
      <c r="G32" s="19"/>
    </row>
    <row r="33" spans="1:7" ht="12.75">
      <c r="A33" s="131" t="s">
        <v>62</v>
      </c>
      <c r="B33" s="45">
        <v>57.619</v>
      </c>
      <c r="C33" s="22">
        <v>3143.291</v>
      </c>
      <c r="D33" s="132">
        <f t="shared" si="0"/>
        <v>0.01833078769989797</v>
      </c>
      <c r="E33" s="133"/>
      <c r="G33" s="19"/>
    </row>
    <row r="34" spans="1:7" ht="12.75">
      <c r="A34" s="131" t="s">
        <v>60</v>
      </c>
      <c r="B34" s="45">
        <v>3490.377</v>
      </c>
      <c r="C34" s="22">
        <v>191971.506</v>
      </c>
      <c r="D34" s="120">
        <f t="shared" si="0"/>
        <v>0.018181745159617596</v>
      </c>
      <c r="E34" s="133"/>
      <c r="G34" s="19"/>
    </row>
    <row r="35" spans="1:7" ht="12.75">
      <c r="A35" s="131" t="s">
        <v>64</v>
      </c>
      <c r="B35" s="45">
        <v>76.01</v>
      </c>
      <c r="C35" s="22">
        <v>4436.969</v>
      </c>
      <c r="D35" s="120">
        <f t="shared" si="0"/>
        <v>0.01713106402140741</v>
      </c>
      <c r="E35" s="133"/>
      <c r="G35" s="19"/>
    </row>
    <row r="36" spans="1:7" ht="12.75">
      <c r="A36" s="131" t="s">
        <v>24</v>
      </c>
      <c r="B36" s="45">
        <v>141.677</v>
      </c>
      <c r="C36" s="22">
        <v>10319.315</v>
      </c>
      <c r="D36" s="120">
        <f t="shared" si="0"/>
        <v>0.013729302768643072</v>
      </c>
      <c r="E36" s="133"/>
      <c r="G36" s="19"/>
    </row>
    <row r="37" spans="1:7" ht="12.75">
      <c r="A37" s="131" t="s">
        <v>63</v>
      </c>
      <c r="B37" s="45">
        <v>22.742</v>
      </c>
      <c r="C37" s="22">
        <v>2041.342</v>
      </c>
      <c r="D37" s="120">
        <f t="shared" si="0"/>
        <v>0.011140710375821396</v>
      </c>
      <c r="E37" s="133"/>
      <c r="G37" s="19"/>
    </row>
    <row r="38" spans="1:7" ht="12.75">
      <c r="A38" s="131" t="s">
        <v>65</v>
      </c>
      <c r="B38" s="45">
        <v>349.66</v>
      </c>
      <c r="C38" s="22">
        <v>38104.025</v>
      </c>
      <c r="D38" s="120">
        <f t="shared" si="0"/>
        <v>0.009176458392518901</v>
      </c>
      <c r="E38" s="133"/>
      <c r="G38" s="19"/>
    </row>
    <row r="39" spans="1:7" ht="12.75">
      <c r="A39" s="131" t="s">
        <v>10</v>
      </c>
      <c r="B39" s="45">
        <v>2724.91</v>
      </c>
      <c r="C39" s="22">
        <v>311665.999</v>
      </c>
      <c r="D39" s="120">
        <f t="shared" si="0"/>
        <v>0.008743045467722001</v>
      </c>
      <c r="E39" s="133"/>
      <c r="G39" s="19"/>
    </row>
    <row r="40" spans="1:7" ht="12.75">
      <c r="A40" s="131" t="s">
        <v>67</v>
      </c>
      <c r="B40" s="45">
        <v>370.483</v>
      </c>
      <c r="C40" s="22">
        <v>61230.913</v>
      </c>
      <c r="D40" s="120">
        <f t="shared" si="0"/>
        <v>0.006050587552075207</v>
      </c>
      <c r="E40" s="133"/>
      <c r="G40" s="19"/>
    </row>
    <row r="41" spans="1:7" ht="12.75">
      <c r="A41" s="131" t="s">
        <v>66</v>
      </c>
      <c r="B41" s="45">
        <v>275.682</v>
      </c>
      <c r="C41" s="22">
        <v>49667.628</v>
      </c>
      <c r="D41" s="120">
        <f t="shared" si="0"/>
        <v>0.005550536860749622</v>
      </c>
      <c r="E41" s="133"/>
      <c r="G41" s="19"/>
    </row>
    <row r="42" ht="12.75">
      <c r="B42" s="22"/>
    </row>
    <row r="43" spans="1:7" ht="12.75">
      <c r="A43" s="123" t="s">
        <v>19</v>
      </c>
      <c r="B43" s="122">
        <f>149000/0.7</f>
        <v>212857.14285714287</v>
      </c>
      <c r="C43" s="124">
        <v>6750061.71</v>
      </c>
      <c r="D43" s="134">
        <f>B43/C43</f>
        <v>0.03153410324261211</v>
      </c>
      <c r="G43" s="22"/>
    </row>
    <row r="45" spans="1:7" ht="103.5" customHeight="1">
      <c r="A45" s="150" t="s">
        <v>73</v>
      </c>
      <c r="B45" s="150"/>
      <c r="C45" s="150"/>
      <c r="D45" s="150"/>
      <c r="E45" s="73"/>
      <c r="F45" s="73"/>
      <c r="G45" s="73"/>
    </row>
    <row r="46" spans="1:4" ht="12.75">
      <c r="A46" s="143"/>
      <c r="B46" s="145"/>
      <c r="C46" s="145"/>
      <c r="D46" s="145"/>
    </row>
    <row r="47" spans="1:8" ht="39.75" customHeight="1">
      <c r="A47" s="150" t="s">
        <v>36</v>
      </c>
      <c r="B47" s="150"/>
      <c r="C47" s="150"/>
      <c r="D47" s="150"/>
      <c r="E47" s="73"/>
      <c r="H47" s="73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7.7109375" style="0" customWidth="1"/>
    <col min="7" max="7" width="11.57421875" style="0" customWidth="1"/>
  </cols>
  <sheetData>
    <row r="1" spans="1:7" ht="25.5" customHeight="1">
      <c r="A1" s="157" t="s">
        <v>70</v>
      </c>
      <c r="B1" s="157"/>
      <c r="C1" s="157"/>
      <c r="D1" s="157"/>
      <c r="E1" s="157"/>
      <c r="F1" s="157"/>
      <c r="G1" s="157"/>
    </row>
    <row r="3" spans="1:2" ht="31.5" customHeight="1">
      <c r="A3" s="111" t="s">
        <v>22</v>
      </c>
      <c r="B3" s="110" t="s">
        <v>23</v>
      </c>
    </row>
    <row r="4" ht="12.75">
      <c r="B4" s="14" t="s">
        <v>68</v>
      </c>
    </row>
    <row r="6" spans="1:2" ht="12.75">
      <c r="A6" t="s">
        <v>6</v>
      </c>
      <c r="B6" s="22">
        <v>105000</v>
      </c>
    </row>
    <row r="7" spans="1:2" ht="12.75">
      <c r="A7" t="s">
        <v>48</v>
      </c>
      <c r="B7" s="22">
        <v>7445.8</v>
      </c>
    </row>
    <row r="8" spans="1:2" ht="12.75">
      <c r="A8" t="s">
        <v>9</v>
      </c>
      <c r="B8" s="22">
        <v>7222.7</v>
      </c>
    </row>
    <row r="9" spans="1:2" ht="12.75">
      <c r="A9" t="s">
        <v>7</v>
      </c>
      <c r="B9" s="22">
        <v>4111.6</v>
      </c>
    </row>
    <row r="10" spans="1:2" ht="12.75">
      <c r="A10" t="s">
        <v>30</v>
      </c>
      <c r="B10" s="22">
        <v>2709</v>
      </c>
    </row>
    <row r="11" spans="1:2" ht="12.75">
      <c r="A11" t="s">
        <v>44</v>
      </c>
      <c r="B11" s="22">
        <v>2641</v>
      </c>
    </row>
    <row r="12" spans="1:2" ht="12.75">
      <c r="A12" t="s">
        <v>60</v>
      </c>
      <c r="B12" s="22">
        <v>2443.3</v>
      </c>
    </row>
    <row r="13" spans="1:2" ht="12.75">
      <c r="A13" t="s">
        <v>45</v>
      </c>
      <c r="B13" s="22">
        <v>2338.2</v>
      </c>
    </row>
    <row r="14" spans="1:2" ht="12.75">
      <c r="A14" t="s">
        <v>10</v>
      </c>
      <c r="B14" s="22">
        <v>1907.4</v>
      </c>
    </row>
    <row r="15" spans="1:2" ht="12.75">
      <c r="A15" t="s">
        <v>29</v>
      </c>
      <c r="B15" s="22">
        <v>1771.8</v>
      </c>
    </row>
    <row r="17" spans="1:2" ht="12.75">
      <c r="A17" s="123" t="s">
        <v>31</v>
      </c>
      <c r="B17" s="122">
        <v>149000</v>
      </c>
    </row>
    <row r="19" spans="1:7" ht="54.75" customHeight="1">
      <c r="A19" s="158" t="s">
        <v>71</v>
      </c>
      <c r="B19" s="158"/>
      <c r="C19" s="158"/>
      <c r="D19" s="158"/>
      <c r="E19" s="158"/>
      <c r="F19" s="158"/>
      <c r="G19" s="158"/>
    </row>
    <row r="20" spans="1:7" ht="12.75">
      <c r="A20" s="143"/>
      <c r="B20" s="143"/>
      <c r="C20" s="143"/>
      <c r="D20" s="143"/>
      <c r="E20" s="143"/>
      <c r="F20" s="143"/>
      <c r="G20" s="143"/>
    </row>
    <row r="21" spans="1:7" ht="78" customHeight="1">
      <c r="A21" s="158" t="s">
        <v>72</v>
      </c>
      <c r="B21" s="158"/>
      <c r="C21" s="158"/>
      <c r="D21" s="158"/>
      <c r="E21" s="158"/>
      <c r="F21" s="158"/>
      <c r="G21" s="158"/>
    </row>
    <row r="22" spans="1:7" ht="12.75">
      <c r="A22" s="143"/>
      <c r="B22" s="143"/>
      <c r="C22" s="143"/>
      <c r="D22" s="143"/>
      <c r="E22" s="143"/>
      <c r="F22" s="143"/>
      <c r="G22" s="143"/>
    </row>
    <row r="23" spans="1:8" ht="52.5" customHeight="1">
      <c r="A23" s="150" t="s">
        <v>36</v>
      </c>
      <c r="B23" s="150"/>
      <c r="C23" s="150"/>
      <c r="D23" s="150"/>
      <c r="E23" s="150"/>
      <c r="F23" s="150"/>
      <c r="G23" s="150"/>
      <c r="H23" s="73"/>
    </row>
    <row r="60" ht="12.75">
      <c r="J60" s="40"/>
    </row>
  </sheetData>
  <mergeCells count="4">
    <mergeCell ref="A1:G1"/>
    <mergeCell ref="A21:G21"/>
    <mergeCell ref="A23:G23"/>
    <mergeCell ref="A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48" t="s">
        <v>4</v>
      </c>
      <c r="C4" s="148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149" t="s">
        <v>97</v>
      </c>
      <c r="B42" s="149"/>
      <c r="C42" s="149"/>
      <c r="D42" s="149"/>
      <c r="E42" s="149"/>
      <c r="F42" s="28"/>
      <c r="G42" s="28"/>
    </row>
    <row r="43" spans="1:7" ht="12.75">
      <c r="A43" s="149"/>
      <c r="B43" s="149"/>
      <c r="C43" s="149"/>
      <c r="D43" s="149"/>
      <c r="E43" s="149"/>
      <c r="F43" s="28"/>
      <c r="G43" s="28"/>
    </row>
    <row r="44" spans="1:7" ht="12.75">
      <c r="A44" s="149"/>
      <c r="B44" s="149"/>
      <c r="C44" s="149"/>
      <c r="D44" s="149"/>
      <c r="E44" s="149"/>
      <c r="F44" s="28"/>
      <c r="G44" s="28"/>
    </row>
    <row r="45" spans="1:5" ht="12.75">
      <c r="A45" s="149"/>
      <c r="B45" s="149"/>
      <c r="C45" s="149"/>
      <c r="D45" s="149"/>
      <c r="E45" s="149"/>
    </row>
    <row r="46" spans="1:5" ht="41.25" customHeight="1">
      <c r="A46" s="149"/>
      <c r="B46" s="149"/>
      <c r="C46" s="149"/>
      <c r="D46" s="149"/>
      <c r="E46" s="149"/>
    </row>
    <row r="47" spans="1:5" ht="12.75" customHeight="1" hidden="1">
      <c r="A47" s="149"/>
      <c r="B47" s="149"/>
      <c r="C47" s="149"/>
      <c r="D47" s="149"/>
      <c r="E47" s="149"/>
    </row>
    <row r="48" spans="1:5" ht="12.75" customHeight="1" hidden="1">
      <c r="A48" s="149"/>
      <c r="B48" s="149"/>
      <c r="C48" s="149"/>
      <c r="D48" s="149"/>
      <c r="E48" s="149"/>
    </row>
    <row r="49" spans="1:5" ht="12.75">
      <c r="A49" s="143"/>
      <c r="B49" s="143"/>
      <c r="C49" s="143"/>
      <c r="D49" s="143"/>
      <c r="E49" s="143"/>
    </row>
    <row r="50" spans="1:7" ht="52.5" customHeight="1">
      <c r="A50" s="150" t="s">
        <v>36</v>
      </c>
      <c r="B50" s="150"/>
      <c r="C50" s="150"/>
      <c r="D50" s="150"/>
      <c r="E50" s="150"/>
      <c r="F50" s="73"/>
      <c r="G50" s="73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55" customWidth="1"/>
    <col min="2" max="2" width="8.7109375" style="60" customWidth="1"/>
    <col min="3" max="3" width="9.7109375" style="14" customWidth="1"/>
    <col min="4" max="4" width="10.57421875" style="14" customWidth="1"/>
    <col min="5" max="5" width="10.7109375" style="14" customWidth="1"/>
    <col min="6" max="6" width="10.140625" style="14" customWidth="1"/>
    <col min="7" max="7" width="9.7109375" style="14" customWidth="1"/>
    <col min="8" max="8" width="9.57421875" style="14" customWidth="1"/>
  </cols>
  <sheetData>
    <row r="1" spans="1:6" ht="12.75">
      <c r="A1" s="30" t="s">
        <v>5</v>
      </c>
      <c r="B1" s="31"/>
      <c r="F1" s="32"/>
    </row>
    <row r="3" spans="1:13" s="37" customFormat="1" ht="25.5">
      <c r="A3" s="33" t="s">
        <v>1</v>
      </c>
      <c r="B3" s="34" t="s">
        <v>6</v>
      </c>
      <c r="C3" s="34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6" t="s">
        <v>12</v>
      </c>
      <c r="K3" s="38"/>
      <c r="L3" s="38"/>
      <c r="M3" s="38"/>
    </row>
    <row r="4" spans="1:11" s="40" customFormat="1" ht="12.75">
      <c r="A4" s="39"/>
      <c r="B4" s="151" t="s">
        <v>4</v>
      </c>
      <c r="C4" s="151"/>
      <c r="D4" s="151"/>
      <c r="E4" s="151"/>
      <c r="F4" s="151"/>
      <c r="G4" s="151"/>
      <c r="H4" s="151"/>
      <c r="K4"/>
    </row>
    <row r="5" spans="1:8" ht="12.75">
      <c r="A5" s="39"/>
      <c r="B5" s="41"/>
      <c r="C5" s="41"/>
      <c r="D5" s="41"/>
      <c r="E5" s="41"/>
      <c r="F5" s="42"/>
      <c r="G5" s="41"/>
      <c r="H5" s="41"/>
    </row>
    <row r="6" spans="1:8" ht="12.75">
      <c r="A6" s="43">
        <v>1995</v>
      </c>
      <c r="B6" s="44" t="s">
        <v>13</v>
      </c>
      <c r="C6" s="44">
        <v>16.4</v>
      </c>
      <c r="D6" s="44" t="s">
        <v>13</v>
      </c>
      <c r="E6" s="44" t="s">
        <v>13</v>
      </c>
      <c r="F6" s="17">
        <v>34.75</v>
      </c>
      <c r="G6" s="44" t="s">
        <v>13</v>
      </c>
      <c r="H6" s="45">
        <v>77.6</v>
      </c>
    </row>
    <row r="7" spans="1:8" ht="12.75">
      <c r="A7" s="43">
        <v>1996</v>
      </c>
      <c r="B7" s="44" t="s">
        <v>13</v>
      </c>
      <c r="C7" s="44">
        <v>21.2</v>
      </c>
      <c r="D7" s="44" t="s">
        <v>13</v>
      </c>
      <c r="E7" s="44" t="s">
        <v>13</v>
      </c>
      <c r="F7" s="17">
        <v>38.85</v>
      </c>
      <c r="G7" s="44" t="s">
        <v>13</v>
      </c>
      <c r="H7" s="45">
        <v>88.6</v>
      </c>
    </row>
    <row r="8" spans="1:8" ht="12.75">
      <c r="A8" s="43">
        <v>1997</v>
      </c>
      <c r="B8" s="44" t="s">
        <v>13</v>
      </c>
      <c r="C8" s="44">
        <v>35</v>
      </c>
      <c r="D8" s="44" t="s">
        <v>13</v>
      </c>
      <c r="E8" s="44" t="s">
        <v>13</v>
      </c>
      <c r="F8" s="17">
        <v>51</v>
      </c>
      <c r="G8" s="44" t="s">
        <v>13</v>
      </c>
      <c r="H8" s="45">
        <v>125.8</v>
      </c>
    </row>
    <row r="9" spans="1:11" ht="12.75">
      <c r="A9" s="43">
        <v>1998</v>
      </c>
      <c r="B9" s="44" t="s">
        <v>13</v>
      </c>
      <c r="C9" s="44">
        <v>49</v>
      </c>
      <c r="D9" s="44" t="s">
        <v>13</v>
      </c>
      <c r="E9" s="44" t="s">
        <v>13</v>
      </c>
      <c r="F9" s="17">
        <v>53.7</v>
      </c>
      <c r="G9" s="44" t="s">
        <v>13</v>
      </c>
      <c r="H9" s="45">
        <v>154.9</v>
      </c>
      <c r="K9" s="44"/>
    </row>
    <row r="10" spans="1:11" ht="12.75">
      <c r="A10" s="43">
        <v>1999</v>
      </c>
      <c r="B10" s="44" t="s">
        <v>13</v>
      </c>
      <c r="C10" s="44">
        <v>80</v>
      </c>
      <c r="D10" s="44" t="s">
        <v>13</v>
      </c>
      <c r="E10" s="44" t="s">
        <v>13</v>
      </c>
      <c r="F10" s="17">
        <v>60.8</v>
      </c>
      <c r="G10" s="44" t="s">
        <v>13</v>
      </c>
      <c r="H10" s="45">
        <v>201.3</v>
      </c>
      <c r="K10" s="44"/>
    </row>
    <row r="11" spans="1:13" ht="12.75">
      <c r="A11" s="43">
        <v>2000</v>
      </c>
      <c r="B11" s="44">
        <v>2.5</v>
      </c>
      <c r="C11" s="44">
        <v>128.6</v>
      </c>
      <c r="D11" s="44" t="s">
        <v>13</v>
      </c>
      <c r="E11" s="44">
        <v>22.5</v>
      </c>
      <c r="F11" s="17">
        <v>75</v>
      </c>
      <c r="G11" s="44">
        <f>H11-B11-C11-E11-F11</f>
        <v>48.20000000000002</v>
      </c>
      <c r="H11" s="17">
        <v>276.8</v>
      </c>
      <c r="K11" s="44"/>
      <c r="L11" s="46"/>
      <c r="M11" s="47"/>
    </row>
    <row r="12" spans="1:13" ht="12.75">
      <c r="A12" s="16">
        <v>2001</v>
      </c>
      <c r="B12" s="44">
        <v>3</v>
      </c>
      <c r="C12" s="44">
        <v>171.2</v>
      </c>
      <c r="D12" s="44">
        <v>3.5</v>
      </c>
      <c r="E12" s="44">
        <v>23.5</v>
      </c>
      <c r="F12" s="17">
        <v>100.3</v>
      </c>
      <c r="G12" s="44">
        <f aca="true" t="shared" si="0" ref="G12:G20">H12-SUM(B12:F12)</f>
        <v>69.80000000000001</v>
      </c>
      <c r="H12" s="17">
        <v>371.3</v>
      </c>
      <c r="K12" s="44"/>
      <c r="L12" s="46"/>
      <c r="M12" s="47"/>
    </row>
    <row r="13" spans="1:13" ht="12.75">
      <c r="A13" s="16">
        <v>2002</v>
      </c>
      <c r="B13" s="44">
        <v>10</v>
      </c>
      <c r="C13" s="44">
        <v>251.1</v>
      </c>
      <c r="D13" s="44">
        <v>8</v>
      </c>
      <c r="E13" s="44">
        <v>55</v>
      </c>
      <c r="F13" s="17">
        <v>120.6</v>
      </c>
      <c r="G13" s="44">
        <f t="shared" si="0"/>
        <v>97.29999999999995</v>
      </c>
      <c r="H13" s="17">
        <v>542</v>
      </c>
      <c r="J13" s="44"/>
      <c r="K13" s="44"/>
      <c r="L13" s="46"/>
      <c r="M13" s="46"/>
    </row>
    <row r="14" spans="1:13" ht="12.75">
      <c r="A14" s="16">
        <v>2003</v>
      </c>
      <c r="B14" s="44">
        <v>13</v>
      </c>
      <c r="C14" s="44">
        <v>363.9</v>
      </c>
      <c r="D14" s="44">
        <v>17</v>
      </c>
      <c r="E14" s="44">
        <v>121.5</v>
      </c>
      <c r="F14" s="17">
        <v>103</v>
      </c>
      <c r="G14" s="44">
        <f t="shared" si="0"/>
        <v>131</v>
      </c>
      <c r="H14" s="17">
        <v>749.4</v>
      </c>
      <c r="J14" s="44"/>
      <c r="K14" s="44"/>
      <c r="L14" s="46"/>
      <c r="M14" s="46"/>
    </row>
    <row r="15" spans="1:13" ht="12.75">
      <c r="A15" s="16">
        <v>2004</v>
      </c>
      <c r="B15" s="44">
        <v>40</v>
      </c>
      <c r="C15" s="44">
        <v>601.5</v>
      </c>
      <c r="D15" s="44">
        <v>39.3</v>
      </c>
      <c r="E15" s="44">
        <v>193</v>
      </c>
      <c r="F15" s="17">
        <v>138.7</v>
      </c>
      <c r="G15" s="44">
        <f t="shared" si="0"/>
        <v>186.29999999999995</v>
      </c>
      <c r="H15" s="17">
        <v>1198.8</v>
      </c>
      <c r="J15" s="44"/>
      <c r="K15" s="44"/>
      <c r="L15" s="46"/>
      <c r="M15" s="46"/>
    </row>
    <row r="16" spans="1:13" ht="12.75">
      <c r="A16" s="16">
        <v>2005</v>
      </c>
      <c r="B16" s="44">
        <v>128.3</v>
      </c>
      <c r="C16" s="44">
        <v>833</v>
      </c>
      <c r="D16" s="44">
        <v>88</v>
      </c>
      <c r="E16" s="44">
        <v>339</v>
      </c>
      <c r="F16" s="17">
        <v>153.1</v>
      </c>
      <c r="G16" s="44">
        <f t="shared" si="0"/>
        <v>241.00000000000023</v>
      </c>
      <c r="H16" s="17">
        <v>1782.4</v>
      </c>
      <c r="J16" s="44"/>
      <c r="K16" s="44"/>
      <c r="L16" s="46"/>
      <c r="M16" s="46"/>
    </row>
    <row r="17" spans="1:13" ht="12.75">
      <c r="A17" s="16">
        <v>2006</v>
      </c>
      <c r="B17" s="44">
        <v>341.8</v>
      </c>
      <c r="C17" s="44">
        <v>926.4</v>
      </c>
      <c r="D17" s="44">
        <v>169.5</v>
      </c>
      <c r="E17" s="44">
        <v>469.1</v>
      </c>
      <c r="F17" s="17">
        <v>177.6</v>
      </c>
      <c r="G17" s="44">
        <f t="shared" si="0"/>
        <v>374.0999999999999</v>
      </c>
      <c r="H17" s="17">
        <v>2458.5</v>
      </c>
      <c r="J17" s="44"/>
      <c r="K17" s="44"/>
      <c r="L17" s="46"/>
      <c r="M17" s="46"/>
    </row>
    <row r="18" spans="1:13" ht="12.75">
      <c r="A18" s="16">
        <v>2007</v>
      </c>
      <c r="B18" s="44">
        <v>863.5</v>
      </c>
      <c r="C18" s="44">
        <v>937.5</v>
      </c>
      <c r="D18" s="44">
        <v>387</v>
      </c>
      <c r="E18" s="44">
        <v>743.6</v>
      </c>
      <c r="F18" s="44">
        <v>269.1</v>
      </c>
      <c r="G18" s="44">
        <f t="shared" si="0"/>
        <v>545.3000000000002</v>
      </c>
      <c r="H18" s="17">
        <v>3746</v>
      </c>
      <c r="J18" s="44"/>
      <c r="K18" s="44"/>
      <c r="L18" s="46"/>
      <c r="M18" s="46"/>
    </row>
    <row r="19" spans="1:13" ht="12.75">
      <c r="A19" s="16">
        <v>2008</v>
      </c>
      <c r="B19" s="48">
        <v>2012.701</v>
      </c>
      <c r="C19" s="44">
        <v>1268</v>
      </c>
      <c r="D19" s="48">
        <v>812.6</v>
      </c>
      <c r="E19" s="48">
        <v>1334.4673205919055</v>
      </c>
      <c r="F19" s="48">
        <v>401.1</v>
      </c>
      <c r="G19" s="44">
        <f t="shared" si="0"/>
        <v>1260.563401907314</v>
      </c>
      <c r="H19" s="17">
        <v>7089.43172249922</v>
      </c>
      <c r="J19" s="44"/>
      <c r="K19" s="44"/>
      <c r="L19" s="46"/>
      <c r="M19" s="46"/>
    </row>
    <row r="20" spans="1:13" ht="12.75">
      <c r="A20" s="49">
        <v>2009</v>
      </c>
      <c r="B20" s="50">
        <v>3781.7025000000003</v>
      </c>
      <c r="C20" s="51">
        <v>1508</v>
      </c>
      <c r="D20" s="50">
        <v>1439.3</v>
      </c>
      <c r="E20" s="50">
        <v>1364.0535714285713</v>
      </c>
      <c r="F20" s="52">
        <v>587.43</v>
      </c>
      <c r="G20" s="51">
        <f t="shared" si="0"/>
        <v>1999.9599999999973</v>
      </c>
      <c r="H20" s="53">
        <v>10680.446071428569</v>
      </c>
      <c r="J20" s="44"/>
      <c r="K20" s="54"/>
      <c r="L20" s="46"/>
      <c r="M20" s="47"/>
    </row>
    <row r="21" spans="2:13" ht="12.75">
      <c r="B21" s="56"/>
      <c r="C21" s="57"/>
      <c r="D21" s="57"/>
      <c r="E21" s="57"/>
      <c r="F21" s="57"/>
      <c r="G21" s="57"/>
      <c r="H21" s="18"/>
      <c r="J21" s="46"/>
      <c r="K21" s="47"/>
      <c r="L21" s="47"/>
      <c r="M21" s="47"/>
    </row>
    <row r="22" spans="1:10" ht="12.75">
      <c r="A22" s="55" t="s">
        <v>14</v>
      </c>
      <c r="B22" s="56"/>
      <c r="C22" s="57"/>
      <c r="D22" s="57"/>
      <c r="E22" s="57"/>
      <c r="F22" s="57"/>
      <c r="G22" s="57"/>
      <c r="H22" s="18"/>
      <c r="J22" s="58"/>
    </row>
    <row r="23" spans="2:10" ht="12.75">
      <c r="B23" s="56"/>
      <c r="C23" s="57"/>
      <c r="D23" s="57"/>
      <c r="E23" s="57"/>
      <c r="F23" s="57"/>
      <c r="G23" s="57"/>
      <c r="H23" s="18"/>
      <c r="J23" s="58"/>
    </row>
    <row r="24" spans="1:8" ht="117.75" customHeight="1">
      <c r="A24" s="149" t="s">
        <v>96</v>
      </c>
      <c r="B24" s="149"/>
      <c r="C24" s="149"/>
      <c r="D24" s="149"/>
      <c r="E24" s="149"/>
      <c r="F24" s="149"/>
      <c r="G24" s="149"/>
      <c r="H24" s="149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53.25" customHeight="1">
      <c r="A26" s="150" t="s">
        <v>36</v>
      </c>
      <c r="B26" s="150"/>
      <c r="C26" s="150"/>
      <c r="D26" s="150"/>
      <c r="E26" s="150"/>
      <c r="F26" s="150"/>
      <c r="G26" s="150"/>
      <c r="H26" s="150"/>
    </row>
    <row r="27" ht="12.75">
      <c r="A27" s="59"/>
    </row>
    <row r="28" spans="2:8" ht="12.75">
      <c r="B28" s="61"/>
      <c r="C28" s="61"/>
      <c r="D28" s="61"/>
      <c r="E28" s="61"/>
      <c r="F28" s="61"/>
      <c r="G28" s="61"/>
      <c r="H28" s="61"/>
    </row>
    <row r="32" spans="5:6" ht="12.75" customHeight="1">
      <c r="E32" s="62"/>
      <c r="F32" s="62"/>
    </row>
    <row r="33" spans="3:6" ht="12.75">
      <c r="C33" s="62"/>
      <c r="D33" s="62"/>
      <c r="E33" s="62"/>
      <c r="F33" s="62"/>
    </row>
    <row r="34" spans="3:6" ht="12.75">
      <c r="C34" s="62"/>
      <c r="D34" s="62"/>
      <c r="E34" s="62"/>
      <c r="F34" s="62"/>
    </row>
    <row r="35" spans="3:6" ht="12.75">
      <c r="C35" s="62"/>
      <c r="D35" s="62"/>
      <c r="E35" s="62"/>
      <c r="F35" s="62"/>
    </row>
    <row r="36" spans="3:6" ht="12.75">
      <c r="C36" s="62"/>
      <c r="D36" s="62"/>
      <c r="E36" s="62"/>
      <c r="F36" s="62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40" t="s">
        <v>93</v>
      </c>
    </row>
    <row r="3" spans="1:3" ht="12.75">
      <c r="A3" s="63" t="s">
        <v>1</v>
      </c>
      <c r="B3" s="64" t="s">
        <v>2</v>
      </c>
      <c r="C3" s="64" t="s">
        <v>3</v>
      </c>
    </row>
    <row r="4" spans="1:3" ht="12.75">
      <c r="A4" s="65"/>
      <c r="B4" s="152" t="s">
        <v>4</v>
      </c>
      <c r="C4" s="152"/>
    </row>
    <row r="5" ht="12.75">
      <c r="A5" s="65"/>
    </row>
    <row r="6" spans="1:3" ht="12.75">
      <c r="A6" s="65">
        <v>1976</v>
      </c>
      <c r="B6" s="58">
        <v>0.32</v>
      </c>
      <c r="C6" s="66">
        <f>B6</f>
        <v>0.32</v>
      </c>
    </row>
    <row r="7" spans="1:3" ht="12.75">
      <c r="A7" s="65">
        <v>1977</v>
      </c>
      <c r="B7" s="58">
        <v>0.42</v>
      </c>
      <c r="C7" s="66">
        <f aca="true" t="shared" si="0" ref="C7:C39">B7+C6</f>
        <v>0.74</v>
      </c>
    </row>
    <row r="8" spans="1:3" ht="12.75">
      <c r="A8" s="65">
        <v>1978</v>
      </c>
      <c r="B8" s="58">
        <v>0.84</v>
      </c>
      <c r="C8" s="66">
        <f t="shared" si="0"/>
        <v>1.58</v>
      </c>
    </row>
    <row r="9" spans="1:3" ht="12.75">
      <c r="A9" s="65">
        <v>1979</v>
      </c>
      <c r="B9" s="58">
        <v>1.24</v>
      </c>
      <c r="C9" s="66">
        <f t="shared" si="0"/>
        <v>2.8200000000000003</v>
      </c>
    </row>
    <row r="10" spans="1:3" ht="12.75">
      <c r="A10" s="65">
        <v>1980</v>
      </c>
      <c r="B10" s="58">
        <v>2.5</v>
      </c>
      <c r="C10" s="66">
        <f t="shared" si="0"/>
        <v>5.32</v>
      </c>
    </row>
    <row r="11" spans="1:3" ht="12.75">
      <c r="A11" s="65">
        <v>1981</v>
      </c>
      <c r="B11" s="58">
        <v>3.5</v>
      </c>
      <c r="C11" s="66">
        <f t="shared" si="0"/>
        <v>8.82</v>
      </c>
    </row>
    <row r="12" spans="1:3" ht="12.75">
      <c r="A12" s="65">
        <v>1982</v>
      </c>
      <c r="B12" s="58">
        <v>5.2</v>
      </c>
      <c r="C12" s="66">
        <f t="shared" si="0"/>
        <v>14.02</v>
      </c>
    </row>
    <row r="13" spans="1:3" ht="12.75">
      <c r="A13" s="65">
        <v>1983</v>
      </c>
      <c r="B13" s="58">
        <v>8.2</v>
      </c>
      <c r="C13" s="66">
        <f t="shared" si="0"/>
        <v>22.22</v>
      </c>
    </row>
    <row r="14" spans="1:3" ht="12.75">
      <c r="A14" s="65">
        <v>1984</v>
      </c>
      <c r="B14" s="58">
        <v>8</v>
      </c>
      <c r="C14" s="66">
        <f t="shared" si="0"/>
        <v>30.22</v>
      </c>
    </row>
    <row r="15" spans="1:3" ht="12.75">
      <c r="A15" s="65">
        <v>1985</v>
      </c>
      <c r="B15" s="58">
        <v>7.7</v>
      </c>
      <c r="C15" s="66">
        <f t="shared" si="0"/>
        <v>37.92</v>
      </c>
    </row>
    <row r="16" spans="1:3" ht="12.75">
      <c r="A16" s="65">
        <v>1986</v>
      </c>
      <c r="B16" s="58">
        <v>7.1</v>
      </c>
      <c r="C16" s="66">
        <f t="shared" si="0"/>
        <v>45.02</v>
      </c>
    </row>
    <row r="17" spans="1:3" ht="12.75">
      <c r="A17" s="65">
        <v>1987</v>
      </c>
      <c r="B17" s="58">
        <v>8.7</v>
      </c>
      <c r="C17" s="66">
        <f t="shared" si="0"/>
        <v>53.72</v>
      </c>
    </row>
    <row r="18" spans="1:3" ht="12.75">
      <c r="A18" s="65">
        <v>1988</v>
      </c>
      <c r="B18" s="58">
        <v>11.1</v>
      </c>
      <c r="C18" s="66">
        <f t="shared" si="0"/>
        <v>64.82</v>
      </c>
    </row>
    <row r="19" spans="1:3" ht="12.75">
      <c r="A19" s="65">
        <v>1989</v>
      </c>
      <c r="B19" s="58">
        <v>14.1</v>
      </c>
      <c r="C19" s="66">
        <f t="shared" si="0"/>
        <v>78.91999999999999</v>
      </c>
    </row>
    <row r="20" spans="1:3" ht="12.75">
      <c r="A20" s="65">
        <v>1990</v>
      </c>
      <c r="B20" s="58">
        <v>14.8</v>
      </c>
      <c r="C20" s="66">
        <f t="shared" si="0"/>
        <v>93.71999999999998</v>
      </c>
    </row>
    <row r="21" spans="1:3" ht="12.75">
      <c r="A21" s="65">
        <v>1991</v>
      </c>
      <c r="B21" s="58">
        <v>17.1</v>
      </c>
      <c r="C21" s="66">
        <f t="shared" si="0"/>
        <v>110.82</v>
      </c>
    </row>
    <row r="22" spans="1:3" ht="12.75">
      <c r="A22" s="65">
        <v>1992</v>
      </c>
      <c r="B22" s="58">
        <v>18.1</v>
      </c>
      <c r="C22" s="66">
        <f t="shared" si="0"/>
        <v>128.92</v>
      </c>
    </row>
    <row r="23" spans="1:3" ht="12.75">
      <c r="A23" s="65">
        <v>1993</v>
      </c>
      <c r="B23" s="58">
        <v>22.44</v>
      </c>
      <c r="C23" s="66">
        <f t="shared" si="0"/>
        <v>151.35999999999999</v>
      </c>
    </row>
    <row r="24" spans="1:3" ht="12.75">
      <c r="A24" s="65">
        <v>1994</v>
      </c>
      <c r="B24" s="58">
        <v>25.64</v>
      </c>
      <c r="C24" s="66">
        <f t="shared" si="0"/>
        <v>177</v>
      </c>
    </row>
    <row r="25" spans="1:6" ht="12.75">
      <c r="A25" s="65">
        <v>1995</v>
      </c>
      <c r="B25" s="58">
        <v>34.75</v>
      </c>
      <c r="C25" s="66">
        <f t="shared" si="0"/>
        <v>211.75</v>
      </c>
      <c r="E25" s="43"/>
      <c r="F25" s="67"/>
    </row>
    <row r="26" spans="1:6" ht="12.75">
      <c r="A26" s="65">
        <v>1996</v>
      </c>
      <c r="B26" s="58">
        <v>38.85</v>
      </c>
      <c r="C26" s="66">
        <f t="shared" si="0"/>
        <v>250.6</v>
      </c>
      <c r="E26" s="43"/>
      <c r="F26" s="67"/>
    </row>
    <row r="27" spans="1:6" ht="12.75">
      <c r="A27" s="65">
        <v>1997</v>
      </c>
      <c r="B27" s="58">
        <v>51</v>
      </c>
      <c r="C27" s="66">
        <f t="shared" si="0"/>
        <v>301.6</v>
      </c>
      <c r="E27" s="43"/>
      <c r="F27" s="67"/>
    </row>
    <row r="28" spans="1:6" ht="12.75">
      <c r="A28" s="65">
        <v>1998</v>
      </c>
      <c r="B28" s="58">
        <v>53.7</v>
      </c>
      <c r="C28" s="66">
        <f t="shared" si="0"/>
        <v>355.3</v>
      </c>
      <c r="E28" s="43"/>
      <c r="F28" s="67"/>
    </row>
    <row r="29" spans="1:6" ht="12.75">
      <c r="A29" s="65">
        <v>1999</v>
      </c>
      <c r="B29" s="58">
        <v>60.8</v>
      </c>
      <c r="C29" s="66">
        <f t="shared" si="0"/>
        <v>416.1</v>
      </c>
      <c r="E29" s="43"/>
      <c r="F29" s="67"/>
    </row>
    <row r="30" spans="1:6" ht="12.75">
      <c r="A30" s="65">
        <v>2000</v>
      </c>
      <c r="B30" s="58">
        <v>74.97</v>
      </c>
      <c r="C30" s="66">
        <f t="shared" si="0"/>
        <v>491.07000000000005</v>
      </c>
      <c r="E30" s="43"/>
      <c r="F30" s="67"/>
    </row>
    <row r="31" spans="1:6" ht="12.75">
      <c r="A31" s="65">
        <v>2001</v>
      </c>
      <c r="B31" s="58">
        <v>100.3</v>
      </c>
      <c r="C31" s="66">
        <f t="shared" si="0"/>
        <v>591.37</v>
      </c>
      <c r="E31" s="43"/>
      <c r="F31" s="67"/>
    </row>
    <row r="32" spans="1:6" ht="12.75">
      <c r="A32" s="65">
        <v>2002</v>
      </c>
      <c r="B32" s="58">
        <v>120.6</v>
      </c>
      <c r="C32" s="66">
        <f t="shared" si="0"/>
        <v>711.97</v>
      </c>
      <c r="E32" s="43"/>
      <c r="F32" s="67"/>
    </row>
    <row r="33" spans="1:6" ht="12.75">
      <c r="A33" s="65">
        <v>2003</v>
      </c>
      <c r="B33" s="58">
        <v>103</v>
      </c>
      <c r="C33" s="66">
        <f t="shared" si="0"/>
        <v>814.97</v>
      </c>
      <c r="E33" s="43"/>
      <c r="F33" s="67"/>
    </row>
    <row r="34" spans="1:6" ht="12.75">
      <c r="A34" s="65">
        <v>2004</v>
      </c>
      <c r="B34" s="58">
        <v>138.7</v>
      </c>
      <c r="C34" s="66">
        <f t="shared" si="0"/>
        <v>953.6700000000001</v>
      </c>
      <c r="E34" s="43"/>
      <c r="F34" s="67"/>
    </row>
    <row r="35" spans="1:6" ht="12.75">
      <c r="A35" s="65">
        <v>2005</v>
      </c>
      <c r="B35" s="58">
        <v>153.1</v>
      </c>
      <c r="C35" s="66">
        <f t="shared" si="0"/>
        <v>1106.77</v>
      </c>
      <c r="E35" s="43"/>
      <c r="F35" s="67"/>
    </row>
    <row r="36" spans="1:3" ht="12.75">
      <c r="A36" s="43">
        <v>2006</v>
      </c>
      <c r="B36" s="68">
        <v>177.6</v>
      </c>
      <c r="C36" s="69">
        <f t="shared" si="0"/>
        <v>1284.37</v>
      </c>
    </row>
    <row r="37" spans="1:7" ht="12.75">
      <c r="A37" s="43">
        <v>2007</v>
      </c>
      <c r="B37" s="68">
        <v>269.1</v>
      </c>
      <c r="C37" s="69">
        <f t="shared" si="0"/>
        <v>1553.4699999999998</v>
      </c>
      <c r="G37" s="22"/>
    </row>
    <row r="38" spans="1:7" ht="12.75">
      <c r="A38" s="43">
        <v>2008</v>
      </c>
      <c r="B38" s="68">
        <v>401.1</v>
      </c>
      <c r="C38" s="69">
        <f t="shared" si="0"/>
        <v>1954.5699999999997</v>
      </c>
      <c r="G38" s="22"/>
    </row>
    <row r="39" spans="1:7" ht="12.75">
      <c r="A39" s="70">
        <v>2009</v>
      </c>
      <c r="B39" s="71">
        <v>587.43</v>
      </c>
      <c r="C39" s="72">
        <f t="shared" si="0"/>
        <v>2541.9999999999995</v>
      </c>
      <c r="G39" s="22"/>
    </row>
    <row r="40" spans="1:7" ht="12.75">
      <c r="A40" s="43"/>
      <c r="B40" s="68"/>
      <c r="C40" s="69"/>
      <c r="G40" s="22"/>
    </row>
    <row r="41" spans="1:9" ht="12.75" customHeight="1">
      <c r="A41" s="149" t="s">
        <v>98</v>
      </c>
      <c r="B41" s="149"/>
      <c r="C41" s="149"/>
      <c r="D41" s="149"/>
      <c r="E41" s="149"/>
      <c r="F41" s="28"/>
      <c r="G41" s="28"/>
      <c r="H41" s="28"/>
      <c r="I41" s="28"/>
    </row>
    <row r="42" spans="1:9" ht="12.75">
      <c r="A42" s="149"/>
      <c r="B42" s="149"/>
      <c r="C42" s="149"/>
      <c r="D42" s="149"/>
      <c r="E42" s="149"/>
      <c r="F42" s="28"/>
      <c r="G42" s="28"/>
      <c r="H42" s="28"/>
      <c r="I42" s="28"/>
    </row>
    <row r="43" spans="1:9" ht="12.75">
      <c r="A43" s="149"/>
      <c r="B43" s="149"/>
      <c r="C43" s="149"/>
      <c r="D43" s="149"/>
      <c r="E43" s="149"/>
      <c r="F43" s="28"/>
      <c r="G43" s="28"/>
      <c r="H43" s="28"/>
      <c r="I43" s="28"/>
    </row>
    <row r="44" spans="1:9" ht="12.75">
      <c r="A44" s="149"/>
      <c r="B44" s="149"/>
      <c r="C44" s="149"/>
      <c r="D44" s="149"/>
      <c r="E44" s="149"/>
      <c r="F44" s="28"/>
      <c r="G44" s="28"/>
      <c r="H44" s="28"/>
      <c r="I44" s="28"/>
    </row>
    <row r="45" spans="1:8" ht="54.75" customHeight="1">
      <c r="A45" s="149"/>
      <c r="B45" s="149"/>
      <c r="C45" s="149"/>
      <c r="D45" s="149"/>
      <c r="E45" s="149"/>
      <c r="F45" s="28"/>
      <c r="G45" s="28"/>
      <c r="H45" s="28"/>
    </row>
    <row r="46" spans="1:5" ht="12.75">
      <c r="A46" s="143"/>
      <c r="B46" s="143"/>
      <c r="C46" s="143"/>
      <c r="D46" s="143"/>
      <c r="E46" s="143"/>
    </row>
    <row r="47" spans="1:8" ht="51.75" customHeight="1">
      <c r="A47" s="150" t="s">
        <v>36</v>
      </c>
      <c r="B47" s="150"/>
      <c r="C47" s="150"/>
      <c r="D47" s="150"/>
      <c r="E47" s="150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47" customWidth="1"/>
    <col min="5" max="5" width="7.7109375" style="0" customWidth="1"/>
    <col min="6" max="6" width="7.8515625" style="0" customWidth="1"/>
  </cols>
  <sheetData>
    <row r="1" spans="1:6" ht="12.75">
      <c r="A1" s="1" t="s">
        <v>84</v>
      </c>
      <c r="B1" s="2"/>
      <c r="C1" s="3"/>
      <c r="D1" s="4"/>
      <c r="E1" s="5"/>
      <c r="F1" s="5"/>
    </row>
    <row r="2" spans="1:6" ht="12.75">
      <c r="A2" s="6"/>
      <c r="B2" s="4"/>
      <c r="C2" s="3"/>
      <c r="D2" s="4"/>
      <c r="E2" s="5"/>
      <c r="F2" s="5"/>
    </row>
    <row r="3" spans="1:5" ht="12.75">
      <c r="A3" s="7" t="s">
        <v>1</v>
      </c>
      <c r="B3" s="9" t="s">
        <v>15</v>
      </c>
      <c r="C3" s="10"/>
      <c r="D3" s="11"/>
      <c r="E3" s="11"/>
    </row>
    <row r="4" spans="1:5" ht="12.75">
      <c r="A4" s="6"/>
      <c r="B4" s="74" t="s">
        <v>4</v>
      </c>
      <c r="C4" s="13"/>
      <c r="D4" s="75"/>
      <c r="E4" s="75"/>
    </row>
    <row r="5" spans="1:5" ht="12.75">
      <c r="A5" s="6"/>
      <c r="B5" s="15"/>
      <c r="C5" s="5"/>
      <c r="E5" s="47"/>
    </row>
    <row r="6" spans="1:5" ht="12.75">
      <c r="A6" s="16">
        <v>1998</v>
      </c>
      <c r="B6" s="76">
        <v>962</v>
      </c>
      <c r="C6" s="21"/>
      <c r="D6" s="21"/>
      <c r="E6" s="21"/>
    </row>
    <row r="7" spans="1:6" ht="12.75">
      <c r="A7" s="16">
        <v>1999</v>
      </c>
      <c r="B7" s="45">
        <v>1166</v>
      </c>
      <c r="C7" s="21"/>
      <c r="D7" s="21"/>
      <c r="E7" s="21"/>
      <c r="F7" s="22"/>
    </row>
    <row r="8" spans="1:17" ht="12.75">
      <c r="A8" s="16">
        <v>2000</v>
      </c>
      <c r="B8" s="22">
        <v>1428</v>
      </c>
      <c r="C8" s="47"/>
      <c r="D8" s="21"/>
      <c r="E8" s="21"/>
      <c r="P8" s="22"/>
      <c r="Q8" s="22"/>
    </row>
    <row r="9" spans="1:17" ht="12.75">
      <c r="A9" s="16">
        <v>2001</v>
      </c>
      <c r="B9" s="22">
        <v>1762</v>
      </c>
      <c r="C9" s="47"/>
      <c r="D9" s="21"/>
      <c r="E9" s="21"/>
      <c r="F9" s="22"/>
      <c r="K9" s="22"/>
      <c r="L9" s="22"/>
      <c r="M9" s="22"/>
      <c r="N9" s="22"/>
      <c r="O9" s="22"/>
      <c r="P9" s="22"/>
      <c r="Q9" s="22"/>
    </row>
    <row r="10" spans="1:17" ht="12.75">
      <c r="A10" s="16">
        <v>2002</v>
      </c>
      <c r="B10" s="22">
        <v>2229</v>
      </c>
      <c r="C10" s="47"/>
      <c r="D10" s="21"/>
      <c r="E10" s="21"/>
      <c r="F10" s="22"/>
      <c r="L10" s="22"/>
      <c r="M10" s="22"/>
      <c r="N10" s="22"/>
      <c r="O10" s="22"/>
      <c r="P10" s="22"/>
      <c r="Q10" s="22"/>
    </row>
    <row r="11" spans="1:17" ht="12.75">
      <c r="A11" s="16">
        <v>2003</v>
      </c>
      <c r="B11" s="22">
        <v>2823</v>
      </c>
      <c r="C11" s="47"/>
      <c r="D11" s="21"/>
      <c r="E11" s="21"/>
      <c r="F11" s="22"/>
      <c r="L11" s="22"/>
      <c r="M11" s="22"/>
      <c r="N11" s="22"/>
      <c r="O11" s="22"/>
      <c r="P11" s="22"/>
      <c r="Q11" s="22"/>
    </row>
    <row r="12" spans="1:6" ht="12.75">
      <c r="A12" s="16">
        <v>2004</v>
      </c>
      <c r="B12" s="22">
        <v>3924</v>
      </c>
      <c r="C12" s="47"/>
      <c r="D12" s="21"/>
      <c r="E12" s="21"/>
      <c r="F12" s="22"/>
    </row>
    <row r="13" spans="1:17" ht="12.75">
      <c r="A13" s="16">
        <v>2005</v>
      </c>
      <c r="B13" s="22">
        <v>5323</v>
      </c>
      <c r="C13" s="47"/>
      <c r="D13" s="21"/>
      <c r="E13" s="21"/>
      <c r="F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6" ht="12.75">
      <c r="A14" s="16">
        <v>2006</v>
      </c>
      <c r="B14" s="22">
        <v>6929</v>
      </c>
      <c r="C14" s="47"/>
      <c r="D14" s="21"/>
      <c r="E14" s="21"/>
      <c r="F14" s="22"/>
    </row>
    <row r="15" spans="1:17" ht="12.75">
      <c r="A15" s="16">
        <v>2007</v>
      </c>
      <c r="B15" s="22">
        <v>9360</v>
      </c>
      <c r="C15" s="47"/>
      <c r="D15" s="21"/>
      <c r="E15" s="21"/>
      <c r="F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6" ht="12.75">
      <c r="A16" s="16">
        <v>2008</v>
      </c>
      <c r="B16" s="22">
        <v>15677</v>
      </c>
      <c r="C16" s="47"/>
      <c r="D16" s="21"/>
      <c r="E16" s="21"/>
      <c r="F16" s="22"/>
    </row>
    <row r="17" spans="1:6" ht="12.75">
      <c r="A17" s="49">
        <v>2009</v>
      </c>
      <c r="B17" s="24">
        <v>22893</v>
      </c>
      <c r="C17" s="47"/>
      <c r="D17" s="21"/>
      <c r="E17" s="21"/>
      <c r="F17" s="22"/>
    </row>
    <row r="18" spans="1:6" ht="12.75">
      <c r="A18" s="26"/>
      <c r="B18" s="26"/>
      <c r="C18" s="3"/>
      <c r="D18" s="4"/>
      <c r="E18" s="5"/>
      <c r="F18" s="5"/>
    </row>
    <row r="19" spans="1:6" ht="54.75" customHeight="1">
      <c r="A19" s="149" t="s">
        <v>33</v>
      </c>
      <c r="B19" s="149"/>
      <c r="C19" s="149"/>
      <c r="D19" s="149"/>
      <c r="E19" s="28"/>
      <c r="F19" s="28"/>
    </row>
    <row r="20" spans="1:6" ht="15" customHeight="1">
      <c r="A20" s="27"/>
      <c r="B20" s="27"/>
      <c r="C20" s="27"/>
      <c r="D20" s="28"/>
      <c r="E20" s="28"/>
      <c r="F20" s="28"/>
    </row>
    <row r="21" spans="1:6" ht="54.75" customHeight="1">
      <c r="A21" s="150" t="s">
        <v>36</v>
      </c>
      <c r="B21" s="150"/>
      <c r="C21" s="150"/>
      <c r="D21" s="150"/>
      <c r="E21" s="150"/>
      <c r="F21" s="28"/>
    </row>
    <row r="22" spans="1:6" ht="15" customHeight="1">
      <c r="A22" s="77"/>
      <c r="B22" s="27"/>
      <c r="C22" s="27"/>
      <c r="D22" s="28"/>
      <c r="E22" s="28"/>
      <c r="F22" s="28"/>
    </row>
    <row r="23" spans="1:6" ht="12.75">
      <c r="A23" s="27"/>
      <c r="B23" s="78"/>
      <c r="C23" s="79"/>
      <c r="D23" s="28"/>
      <c r="E23" s="28"/>
      <c r="F23" s="28"/>
    </row>
    <row r="24" spans="1:6" ht="12.75">
      <c r="A24" s="28"/>
      <c r="B24" s="148"/>
      <c r="C24" s="148"/>
      <c r="D24" s="28"/>
      <c r="E24" s="28"/>
      <c r="F24" s="28"/>
    </row>
    <row r="25" spans="1:6" ht="12.75">
      <c r="A25" s="28"/>
      <c r="B25" s="12"/>
      <c r="C25" s="12"/>
      <c r="D25" s="28"/>
      <c r="E25" s="28"/>
      <c r="F25" s="28"/>
    </row>
    <row r="26" spans="1:3" ht="12.75">
      <c r="A26" s="16"/>
      <c r="B26" s="46"/>
      <c r="C26" s="46"/>
    </row>
    <row r="27" spans="1:3" ht="12.75">
      <c r="A27" s="16"/>
      <c r="B27" s="46"/>
      <c r="C27" s="46"/>
    </row>
    <row r="28" spans="1:3" ht="12.75">
      <c r="A28" s="16"/>
      <c r="B28" s="46"/>
      <c r="C28" s="46"/>
    </row>
    <row r="29" spans="1:3" ht="12.75">
      <c r="A29" s="16"/>
      <c r="B29" s="46"/>
      <c r="C29" s="46"/>
    </row>
    <row r="30" spans="1:3" ht="12.75">
      <c r="A30" s="16"/>
      <c r="B30" s="46"/>
      <c r="C30" s="46"/>
    </row>
    <row r="31" spans="1:3" ht="12.75">
      <c r="A31" s="16"/>
      <c r="B31" s="46"/>
      <c r="C31" s="46"/>
    </row>
    <row r="32" spans="1:3" ht="12.75">
      <c r="A32" s="16"/>
      <c r="B32" s="46"/>
      <c r="C32" s="46"/>
    </row>
    <row r="33" spans="1:3" ht="12.75">
      <c r="A33" s="16"/>
      <c r="B33" s="46"/>
      <c r="C33" s="46"/>
    </row>
    <row r="34" spans="1:3" ht="12.75">
      <c r="A34" s="16"/>
      <c r="B34" s="46"/>
      <c r="C34" s="46"/>
    </row>
    <row r="35" spans="1:3" ht="12.75">
      <c r="A35" s="16"/>
      <c r="B35" s="46"/>
      <c r="C35" s="46"/>
    </row>
    <row r="36" spans="1:3" ht="12.75">
      <c r="A36" s="16"/>
      <c r="B36" s="46"/>
      <c r="C36" s="46"/>
    </row>
    <row r="37" spans="1:3" ht="12.75">
      <c r="A37" s="16"/>
      <c r="B37" s="46"/>
      <c r="C37" s="46"/>
    </row>
    <row r="38" spans="1:3" ht="12.75">
      <c r="A38" s="16"/>
      <c r="B38" s="46"/>
      <c r="C38" s="46"/>
    </row>
  </sheetData>
  <sheetProtection/>
  <mergeCells count="3">
    <mergeCell ref="B24:C24"/>
    <mergeCell ref="A21:E21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07" customWidth="1"/>
    <col min="2" max="2" width="9.421875" style="82" customWidth="1"/>
    <col min="3" max="3" width="8.421875" style="82" customWidth="1"/>
    <col min="4" max="4" width="8.00390625" style="82" customWidth="1"/>
    <col min="5" max="5" width="9.57421875" style="82" customWidth="1"/>
    <col min="6" max="6" width="9.140625" style="82" customWidth="1"/>
    <col min="7" max="7" width="9.7109375" style="82" customWidth="1"/>
    <col min="8" max="8" width="10.140625" style="82" customWidth="1"/>
    <col min="9" max="9" width="20.28125" style="82" customWidth="1"/>
    <col min="10" max="10" width="9.421875" style="82" customWidth="1"/>
    <col min="11" max="16384" width="9.140625" style="82" customWidth="1"/>
  </cols>
  <sheetData>
    <row r="1" spans="1:10" ht="12.75" customHeight="1">
      <c r="A1" s="80" t="s">
        <v>85</v>
      </c>
      <c r="B1" s="81"/>
      <c r="C1" s="81"/>
      <c r="E1" s="81"/>
      <c r="H1" s="81"/>
      <c r="J1" s="81"/>
    </row>
    <row r="2" spans="1:10" s="84" customFormat="1" ht="12.75">
      <c r="A2" s="83"/>
      <c r="J2" s="85"/>
    </row>
    <row r="3" spans="1:9" s="89" customFormat="1" ht="12.75">
      <c r="A3" s="86" t="s">
        <v>1</v>
      </c>
      <c r="B3" s="87" t="s">
        <v>9</v>
      </c>
      <c r="C3" s="87" t="s">
        <v>16</v>
      </c>
      <c r="D3" s="87" t="s">
        <v>7</v>
      </c>
      <c r="E3" s="87" t="s">
        <v>17</v>
      </c>
      <c r="F3" s="87" t="s">
        <v>18</v>
      </c>
      <c r="G3" s="87" t="s">
        <v>11</v>
      </c>
      <c r="H3" s="87" t="s">
        <v>19</v>
      </c>
      <c r="I3" s="88"/>
    </row>
    <row r="4" spans="1:9" s="84" customFormat="1" ht="12.75">
      <c r="A4" s="83"/>
      <c r="B4" s="153" t="s">
        <v>20</v>
      </c>
      <c r="C4" s="153"/>
      <c r="D4" s="153"/>
      <c r="E4" s="153"/>
      <c r="F4" s="153"/>
      <c r="G4" s="153"/>
      <c r="H4" s="153"/>
      <c r="I4" s="90"/>
    </row>
    <row r="5" spans="1:9" s="84" customFormat="1" ht="12.75">
      <c r="A5" s="83"/>
      <c r="B5" s="91"/>
      <c r="C5" s="91"/>
      <c r="D5" s="91"/>
      <c r="E5" s="91"/>
      <c r="F5" s="91"/>
      <c r="G5" s="91"/>
      <c r="H5" s="91"/>
      <c r="I5" s="85"/>
    </row>
    <row r="6" spans="1:8" ht="12.75">
      <c r="A6" s="92">
        <v>1998</v>
      </c>
      <c r="B6" s="93">
        <v>10</v>
      </c>
      <c r="C6" s="93" t="s">
        <v>13</v>
      </c>
      <c r="D6" s="93">
        <v>69</v>
      </c>
      <c r="E6" s="93" t="s">
        <v>13</v>
      </c>
      <c r="F6" s="93">
        <v>0</v>
      </c>
      <c r="G6" s="93">
        <f>H6-B6-D6-F6</f>
        <v>76</v>
      </c>
      <c r="H6" s="94">
        <v>155</v>
      </c>
    </row>
    <row r="7" spans="1:8" ht="12.75">
      <c r="A7" s="92">
        <v>1999</v>
      </c>
      <c r="B7" s="93">
        <v>12</v>
      </c>
      <c r="C7" s="93" t="s">
        <v>13</v>
      </c>
      <c r="D7" s="93">
        <v>72</v>
      </c>
      <c r="E7" s="93">
        <v>17</v>
      </c>
      <c r="F7" s="93">
        <v>1</v>
      </c>
      <c r="G7" s="93">
        <f>H7-B7-D7-E7-F7</f>
        <v>95</v>
      </c>
      <c r="H7" s="94">
        <v>197</v>
      </c>
    </row>
    <row r="8" spans="1:8" ht="12.75">
      <c r="A8" s="92">
        <v>2000</v>
      </c>
      <c r="B8" s="93">
        <v>40</v>
      </c>
      <c r="C8" s="93" t="s">
        <v>13</v>
      </c>
      <c r="D8" s="93">
        <v>112</v>
      </c>
      <c r="E8" s="93">
        <v>22</v>
      </c>
      <c r="F8" s="93" t="s">
        <v>13</v>
      </c>
      <c r="G8" s="93">
        <v>94</v>
      </c>
      <c r="H8" s="94">
        <v>278</v>
      </c>
    </row>
    <row r="9" spans="1:8" ht="12.75">
      <c r="A9" s="92">
        <v>2001</v>
      </c>
      <c r="B9" s="93">
        <v>78</v>
      </c>
      <c r="C9" s="93" t="s">
        <v>13</v>
      </c>
      <c r="D9" s="93">
        <v>135</v>
      </c>
      <c r="E9" s="93">
        <v>29</v>
      </c>
      <c r="F9" s="93">
        <v>2</v>
      </c>
      <c r="G9" s="93">
        <f>H9-B9-D9-E9-F9</f>
        <v>90</v>
      </c>
      <c r="H9" s="94">
        <v>334</v>
      </c>
    </row>
    <row r="10" spans="1:8" ht="12.75">
      <c r="A10" s="92">
        <v>2002</v>
      </c>
      <c r="B10" s="93">
        <v>80</v>
      </c>
      <c r="C10" s="93" t="s">
        <v>13</v>
      </c>
      <c r="D10" s="93">
        <v>185</v>
      </c>
      <c r="E10" s="93">
        <v>44</v>
      </c>
      <c r="F10" s="93">
        <v>9</v>
      </c>
      <c r="G10" s="93">
        <f>H10-B10-D10-E10-F10</f>
        <v>121</v>
      </c>
      <c r="H10" s="94">
        <v>439</v>
      </c>
    </row>
    <row r="11" spans="1:8" ht="12.75">
      <c r="A11" s="92">
        <v>2003</v>
      </c>
      <c r="B11" s="93">
        <v>150</v>
      </c>
      <c r="C11" s="93" t="s">
        <v>13</v>
      </c>
      <c r="D11" s="93">
        <v>223</v>
      </c>
      <c r="E11" s="93">
        <v>63</v>
      </c>
      <c r="F11" s="93">
        <v>10</v>
      </c>
      <c r="G11" s="93">
        <f>H11-B11-D11-E11-F11</f>
        <v>148</v>
      </c>
      <c r="H11" s="94">
        <v>594</v>
      </c>
    </row>
    <row r="12" spans="1:8" ht="12.75">
      <c r="A12" s="92">
        <v>2004</v>
      </c>
      <c r="B12" s="93">
        <v>600</v>
      </c>
      <c r="C12" s="93" t="s">
        <v>13</v>
      </c>
      <c r="D12" s="93">
        <v>272</v>
      </c>
      <c r="E12" s="93">
        <v>90</v>
      </c>
      <c r="F12" s="93">
        <v>6</v>
      </c>
      <c r="G12" s="93">
        <f>H12-B12-D12-E12-F12</f>
        <v>84</v>
      </c>
      <c r="H12" s="94">
        <v>1052</v>
      </c>
    </row>
    <row r="13" spans="1:8" ht="12.75">
      <c r="A13" s="92">
        <v>2005</v>
      </c>
      <c r="B13" s="93">
        <v>850</v>
      </c>
      <c r="C13" s="93" t="s">
        <v>13</v>
      </c>
      <c r="D13" s="93">
        <v>290</v>
      </c>
      <c r="E13" s="93">
        <v>114</v>
      </c>
      <c r="F13" s="93">
        <v>26</v>
      </c>
      <c r="G13" s="93">
        <f>H13-B13-D13-E13-F13</f>
        <v>41</v>
      </c>
      <c r="H13" s="94">
        <v>1321</v>
      </c>
    </row>
    <row r="14" spans="1:8" ht="12.75">
      <c r="A14" s="92">
        <v>2006</v>
      </c>
      <c r="B14" s="93">
        <v>850</v>
      </c>
      <c r="C14" s="93">
        <v>10</v>
      </c>
      <c r="D14" s="93">
        <v>287</v>
      </c>
      <c r="E14" s="93">
        <v>145</v>
      </c>
      <c r="F14" s="93">
        <v>88</v>
      </c>
      <c r="G14" s="93">
        <f>H14-SUM(B14:F14)</f>
        <v>223</v>
      </c>
      <c r="H14" s="94">
        <v>1603</v>
      </c>
    </row>
    <row r="15" spans="1:8" ht="12.75">
      <c r="A15" s="95">
        <v>2007</v>
      </c>
      <c r="B15" s="96">
        <v>1107</v>
      </c>
      <c r="C15" s="96">
        <v>70</v>
      </c>
      <c r="D15" s="96">
        <v>210</v>
      </c>
      <c r="E15" s="96">
        <v>207</v>
      </c>
      <c r="F15" s="96">
        <v>560</v>
      </c>
      <c r="G15" s="96">
        <f>H15-SUM(B15:F15)</f>
        <v>276</v>
      </c>
      <c r="H15" s="97">
        <v>2430</v>
      </c>
    </row>
    <row r="16" spans="1:8" ht="12.75">
      <c r="A16" s="95">
        <v>2008</v>
      </c>
      <c r="B16" s="96">
        <v>2002</v>
      </c>
      <c r="C16" s="96">
        <v>338</v>
      </c>
      <c r="D16" s="96">
        <v>230</v>
      </c>
      <c r="E16" s="96">
        <v>342</v>
      </c>
      <c r="F16" s="96">
        <v>2605</v>
      </c>
      <c r="G16" s="97">
        <f>H16-SUM(B16:F16)</f>
        <v>766</v>
      </c>
      <c r="H16" s="97">
        <v>6283</v>
      </c>
    </row>
    <row r="17" spans="1:8" ht="12.75">
      <c r="A17" s="98">
        <v>2009</v>
      </c>
      <c r="B17" s="99">
        <v>3800</v>
      </c>
      <c r="C17" s="100">
        <v>730</v>
      </c>
      <c r="D17" s="99">
        <v>484</v>
      </c>
      <c r="E17" s="99">
        <v>477</v>
      </c>
      <c r="F17" s="99">
        <v>69</v>
      </c>
      <c r="G17" s="101">
        <f>H17-SUM(B17:F17)</f>
        <v>1656</v>
      </c>
      <c r="H17" s="101">
        <v>7216</v>
      </c>
    </row>
    <row r="18" ht="12.75">
      <c r="A18" s="92"/>
    </row>
    <row r="19" spans="1:12" ht="15.75" customHeight="1">
      <c r="A19" s="154" t="s">
        <v>21</v>
      </c>
      <c r="B19" s="154"/>
      <c r="C19" s="154"/>
      <c r="D19" s="154"/>
      <c r="E19" s="154"/>
      <c r="F19" s="154"/>
      <c r="G19" s="154"/>
      <c r="H19" s="154"/>
      <c r="I19" s="154"/>
      <c r="J19" s="102"/>
      <c r="K19" s="102"/>
      <c r="L19" s="102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40.5" customHeight="1">
      <c r="A21" s="155" t="s">
        <v>34</v>
      </c>
      <c r="B21" s="155"/>
      <c r="C21" s="155"/>
      <c r="D21" s="155"/>
      <c r="E21" s="155"/>
      <c r="F21" s="155"/>
      <c r="G21" s="155"/>
      <c r="H21" s="155"/>
      <c r="I21" s="155"/>
      <c r="J21" s="104"/>
      <c r="K21" s="104"/>
      <c r="L21" s="105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104"/>
      <c r="K22" s="104"/>
      <c r="L22" s="105"/>
    </row>
    <row r="23" spans="1:12" ht="41.25" customHeight="1">
      <c r="A23" s="150" t="s">
        <v>36</v>
      </c>
      <c r="B23" s="150"/>
      <c r="C23" s="150"/>
      <c r="D23" s="150"/>
      <c r="E23" s="150"/>
      <c r="F23" s="150"/>
      <c r="G23" s="150"/>
      <c r="H23" s="150"/>
      <c r="I23" s="150"/>
      <c r="J23" s="104"/>
      <c r="K23" s="104"/>
      <c r="L23" s="105"/>
    </row>
    <row r="24" spans="1:12" ht="12.75">
      <c r="A24" s="106"/>
      <c r="B24" s="106"/>
      <c r="C24" s="106"/>
      <c r="D24" s="106"/>
      <c r="E24" s="106"/>
      <c r="F24" s="106"/>
      <c r="G24" s="104"/>
      <c r="H24" s="104"/>
      <c r="I24" s="104"/>
      <c r="J24" s="104"/>
      <c r="K24" s="104"/>
      <c r="L24" s="105"/>
    </row>
    <row r="25" spans="1:12" ht="12.75">
      <c r="A25" s="106"/>
      <c r="B25" s="106"/>
      <c r="C25" s="106"/>
      <c r="D25" s="106"/>
      <c r="E25" s="106"/>
      <c r="F25" s="106"/>
      <c r="G25" s="104"/>
      <c r="H25" s="104"/>
      <c r="I25" s="104"/>
      <c r="J25" s="104"/>
      <c r="K25" s="104"/>
      <c r="L25" s="105"/>
    </row>
    <row r="26" spans="1:12" ht="12.75">
      <c r="A26" s="106"/>
      <c r="B26" s="106"/>
      <c r="C26" s="106"/>
      <c r="D26" s="106"/>
      <c r="E26" s="106"/>
      <c r="F26" s="106"/>
      <c r="G26" s="104"/>
      <c r="H26" s="104"/>
      <c r="I26" s="104"/>
      <c r="J26" s="104"/>
      <c r="K26" s="104"/>
      <c r="L26" s="105"/>
    </row>
    <row r="27" spans="1:12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2:5" ht="12.75">
      <c r="B29" s="108"/>
      <c r="C29" s="108"/>
      <c r="E29" s="108"/>
    </row>
    <row r="30" spans="2:5" ht="12.75">
      <c r="B30" s="108"/>
      <c r="C30" s="108"/>
      <c r="E30" s="108"/>
    </row>
    <row r="31" spans="2:5" ht="12.75">
      <c r="B31" s="108"/>
      <c r="C31" s="108"/>
      <c r="E31" s="108"/>
    </row>
    <row r="32" spans="2:5" ht="12.75">
      <c r="B32" s="108"/>
      <c r="C32" s="108"/>
      <c r="E32" s="108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7" r:id="rId1"/>
  <ignoredErrors>
    <ignoredError sqref="G14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5" customWidth="1"/>
    <col min="2" max="2" width="17.7109375" style="14" customWidth="1"/>
    <col min="3" max="3" width="8.00390625" style="0" customWidth="1"/>
    <col min="4" max="4" width="14.421875" style="0" customWidth="1"/>
    <col min="5" max="5" width="19.00390625" style="14" customWidth="1"/>
    <col min="6" max="6" width="12.00390625" style="0" customWidth="1"/>
  </cols>
  <sheetData>
    <row r="1" ht="12.75">
      <c r="A1" s="109" t="s">
        <v>87</v>
      </c>
    </row>
    <row r="3" spans="1:5" ht="29.25" customHeight="1">
      <c r="A3" s="63" t="s">
        <v>22</v>
      </c>
      <c r="B3" s="110" t="s">
        <v>23</v>
      </c>
      <c r="D3" s="47"/>
      <c r="E3" s="11"/>
    </row>
    <row r="4" spans="2:5" ht="12.75">
      <c r="B4" s="14" t="s">
        <v>4</v>
      </c>
      <c r="D4" s="47"/>
      <c r="E4" s="75"/>
    </row>
    <row r="5" spans="4:5" ht="12.75">
      <c r="D5" s="47"/>
      <c r="E5" s="75"/>
    </row>
    <row r="6" spans="1:5" ht="12.75">
      <c r="A6" s="65" t="s">
        <v>9</v>
      </c>
      <c r="B6" s="112">
        <v>9779</v>
      </c>
      <c r="D6" s="47"/>
      <c r="E6" s="119"/>
    </row>
    <row r="7" spans="1:5" ht="12.75">
      <c r="A7" s="65" t="s">
        <v>18</v>
      </c>
      <c r="B7" s="112">
        <v>3386</v>
      </c>
      <c r="D7" s="47"/>
      <c r="E7" s="75"/>
    </row>
    <row r="8" spans="1:5" ht="12.75">
      <c r="A8" s="65" t="s">
        <v>7</v>
      </c>
      <c r="B8" s="112">
        <v>2633</v>
      </c>
      <c r="D8" s="47"/>
      <c r="E8" s="75"/>
    </row>
    <row r="9" spans="1:5" ht="12.75">
      <c r="A9" s="65" t="s">
        <v>10</v>
      </c>
      <c r="B9" s="112">
        <v>1650</v>
      </c>
      <c r="D9" s="47"/>
      <c r="E9" s="75"/>
    </row>
    <row r="10" spans="1:9" ht="12.75">
      <c r="A10" s="65" t="s">
        <v>16</v>
      </c>
      <c r="B10" s="112">
        <v>1186</v>
      </c>
      <c r="D10" s="47"/>
      <c r="E10" s="75"/>
      <c r="G10" s="22"/>
      <c r="H10" s="114"/>
      <c r="I10" s="115"/>
    </row>
    <row r="11" spans="1:9" ht="12.75">
      <c r="A11" s="65" t="s">
        <v>25</v>
      </c>
      <c r="B11" s="112">
        <v>520</v>
      </c>
      <c r="D11" s="47"/>
      <c r="E11" s="75"/>
      <c r="H11" s="116"/>
      <c r="I11" s="116"/>
    </row>
    <row r="12" spans="1:5" ht="12.75">
      <c r="A12" s="117" t="s">
        <v>24</v>
      </c>
      <c r="B12" s="44">
        <v>465</v>
      </c>
      <c r="D12" s="47"/>
      <c r="E12" s="75"/>
    </row>
    <row r="13" spans="1:5" ht="12.75">
      <c r="A13" s="118" t="s">
        <v>26</v>
      </c>
      <c r="B13" s="44">
        <v>363</v>
      </c>
      <c r="D13" s="47"/>
      <c r="E13" s="75"/>
    </row>
    <row r="14" spans="1:5" ht="12.75">
      <c r="A14" s="65" t="s">
        <v>28</v>
      </c>
      <c r="B14" s="112">
        <v>305</v>
      </c>
      <c r="D14" s="47"/>
      <c r="E14" s="75"/>
    </row>
    <row r="15" spans="1:5" ht="12.75">
      <c r="A15" s="118" t="s">
        <v>27</v>
      </c>
      <c r="B15" s="44">
        <v>272</v>
      </c>
      <c r="D15" s="47"/>
      <c r="E15" s="75"/>
    </row>
    <row r="16" spans="1:5" ht="12.75">
      <c r="A16" s="65" t="s">
        <v>29</v>
      </c>
      <c r="B16" s="112">
        <v>120</v>
      </c>
      <c r="D16" s="47"/>
      <c r="E16" s="75"/>
    </row>
    <row r="17" spans="1:5" ht="12.75">
      <c r="A17" s="118"/>
      <c r="B17" s="119"/>
      <c r="D17" s="47"/>
      <c r="E17" s="75"/>
    </row>
    <row r="18" spans="1:5" ht="12.75">
      <c r="A18" s="121" t="s">
        <v>31</v>
      </c>
      <c r="B18" s="122">
        <v>22893</v>
      </c>
      <c r="D18" s="127"/>
      <c r="E18" s="128"/>
    </row>
    <row r="19" spans="1:5" ht="12.75">
      <c r="A19" s="125"/>
      <c r="B19" s="126"/>
      <c r="D19" s="127"/>
      <c r="E19" s="128"/>
    </row>
    <row r="20" spans="1:5" ht="12.75">
      <c r="A20" s="117" t="s">
        <v>32</v>
      </c>
      <c r="B20" s="126"/>
      <c r="D20" s="127"/>
      <c r="E20" s="128"/>
    </row>
    <row r="22" spans="1:6" ht="53.25" customHeight="1">
      <c r="A22" s="149" t="s">
        <v>35</v>
      </c>
      <c r="B22" s="149"/>
      <c r="C22" s="149"/>
      <c r="D22" s="149"/>
      <c r="E22" s="149"/>
      <c r="F22" s="140"/>
    </row>
    <row r="23" spans="1:5" ht="12.75">
      <c r="A23" s="144"/>
      <c r="B23" s="145"/>
      <c r="C23" s="143"/>
      <c r="D23" s="143"/>
      <c r="E23" s="145"/>
    </row>
    <row r="24" spans="1:9" ht="54.75" customHeight="1">
      <c r="A24" s="150" t="s">
        <v>36</v>
      </c>
      <c r="B24" s="150"/>
      <c r="C24" s="150"/>
      <c r="D24" s="150"/>
      <c r="E24" s="150"/>
      <c r="F24" s="73"/>
      <c r="G24" s="73"/>
      <c r="H24" s="73"/>
      <c r="I24" s="73"/>
    </row>
  </sheetData>
  <sheetProtection/>
  <mergeCells count="2">
    <mergeCell ref="A22:E22"/>
    <mergeCell ref="A24:E2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91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100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117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139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168</v>
      </c>
      <c r="C9" s="113"/>
    </row>
    <row r="10" spans="1:3" ht="12.75">
      <c r="A10" s="65">
        <v>2002</v>
      </c>
      <c r="B10" s="14">
        <v>212</v>
      </c>
      <c r="C10" s="113"/>
    </row>
    <row r="11" spans="1:3" ht="12.75">
      <c r="A11" s="65">
        <v>2003</v>
      </c>
      <c r="B11" s="14">
        <v>275</v>
      </c>
      <c r="C11" s="113"/>
    </row>
    <row r="12" spans="1:3" ht="12.75">
      <c r="A12" s="65">
        <v>2004</v>
      </c>
      <c r="B12" s="14">
        <v>365</v>
      </c>
      <c r="C12" s="113"/>
    </row>
    <row r="13" spans="1:3" ht="12.75">
      <c r="A13" s="65">
        <v>2005</v>
      </c>
      <c r="B13" s="14">
        <v>479</v>
      </c>
      <c r="C13" s="113"/>
    </row>
    <row r="14" spans="1:3" ht="12.75">
      <c r="A14" s="65">
        <v>2006</v>
      </c>
      <c r="B14" s="14">
        <v>624</v>
      </c>
      <c r="C14" s="113"/>
    </row>
    <row r="15" spans="1:3" ht="12.75">
      <c r="A15" s="65">
        <v>2007</v>
      </c>
      <c r="B15" s="14">
        <v>831</v>
      </c>
      <c r="C15" s="113"/>
    </row>
    <row r="16" spans="1:3" ht="12.75">
      <c r="A16" s="65">
        <v>2008</v>
      </c>
      <c r="B16" s="113">
        <v>1173</v>
      </c>
      <c r="C16" s="113"/>
    </row>
    <row r="17" spans="1:3" ht="12.75">
      <c r="A17" s="63">
        <v>2009</v>
      </c>
      <c r="B17" s="135">
        <v>1650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88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147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165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189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286</v>
      </c>
      <c r="C9" s="113"/>
    </row>
    <row r="10" spans="1:3" ht="12.75">
      <c r="A10" s="65">
        <v>2002</v>
      </c>
      <c r="B10" s="14">
        <v>422</v>
      </c>
      <c r="C10" s="113"/>
    </row>
    <row r="11" spans="1:3" ht="12.75">
      <c r="A11" s="65">
        <v>2003</v>
      </c>
      <c r="B11" s="14">
        <v>633</v>
      </c>
      <c r="C11" s="113"/>
    </row>
    <row r="12" spans="1:3" ht="12.75">
      <c r="A12" s="65">
        <v>2004</v>
      </c>
      <c r="B12" s="113">
        <v>1319</v>
      </c>
      <c r="C12" s="113"/>
    </row>
    <row r="13" spans="1:3" ht="12.75">
      <c r="A13" s="65">
        <v>2005</v>
      </c>
      <c r="B13" s="14">
        <v>2303</v>
      </c>
      <c r="C13" s="113"/>
    </row>
    <row r="14" spans="1:3" ht="12.75">
      <c r="A14" s="65">
        <v>2006</v>
      </c>
      <c r="B14" s="113">
        <v>3282</v>
      </c>
      <c r="C14" s="113"/>
    </row>
    <row r="15" spans="1:3" ht="12.75">
      <c r="A15" s="65">
        <v>2007</v>
      </c>
      <c r="B15" s="113">
        <v>5088</v>
      </c>
      <c r="C15" s="113"/>
    </row>
    <row r="16" spans="1:3" ht="12.75">
      <c r="A16" s="65">
        <v>2008</v>
      </c>
      <c r="B16" s="113">
        <v>10340</v>
      </c>
      <c r="C16" s="113"/>
    </row>
    <row r="17" spans="1:3" ht="12.75">
      <c r="A17" s="63">
        <v>2009</v>
      </c>
      <c r="B17" s="135">
        <v>15958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2011-01-12T00:42:29Z</cp:lastPrinted>
  <dcterms:created xsi:type="dcterms:W3CDTF">2010-11-10T22:27:44Z</dcterms:created>
  <dcterms:modified xsi:type="dcterms:W3CDTF">2011-01-12T00:42:43Z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